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6년 계약자료\76. 2026년 파주 도로시설물 상시보수공사(단가계약)\2. 입찰공고\"/>
    </mc:Choice>
  </mc:AlternateContent>
  <xr:revisionPtr revIDLastSave="0" documentId="13_ncr:1_{922A30D6-D3CD-4FB2-B991-1399979E77FF}" xr6:coauthVersionLast="47" xr6:coauthVersionMax="47" xr10:uidLastSave="{00000000-0000-0000-0000-000000000000}"/>
  <bookViews>
    <workbookView xWindow="-120" yWindow="-120" windowWidth="29040" windowHeight="15720" activeTab="1" xr2:uid="{7DD1345F-DA9A-455C-B644-3FAD4C45AE85}"/>
  </bookViews>
  <sheets>
    <sheet name="갑지" sheetId="15" r:id="rId1"/>
    <sheet name="원가계산서(총괄)" sheetId="14" r:id="rId2"/>
    <sheet name="내역서(총괄)" sheetId="1" r:id="rId3"/>
    <sheet name="일위대가목록" sheetId="2" r:id="rId4"/>
    <sheet name="전역변수" sheetId="12" state="hidden" r:id="rId5"/>
    <sheet name="중기전역변수" sheetId="13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_IU69997">#REF!</definedName>
    <definedName name="__IU79997">#REF!</definedName>
    <definedName name="__IV65999">#REF!</definedName>
    <definedName name="__IV67999">#REF!</definedName>
    <definedName name="__IV68999">#REF!</definedName>
    <definedName name="__IV69999">#REF!</definedName>
    <definedName name="__IV88888">#REF!</definedName>
    <definedName name="__IV99999">#REF!</definedName>
    <definedName name="__IV999999">#REF!</definedName>
    <definedName name="_1._PANEL_BD.__LP___1">#REF!</definedName>
    <definedName name="_15A">[1]금액내역서!$D$3:$D$10</definedName>
    <definedName name="_IU69997">#REF!</definedName>
    <definedName name="_IU79997">#REF!</definedName>
    <definedName name="_IV65999">#REF!</definedName>
    <definedName name="_IV67999">#REF!</definedName>
    <definedName name="_IV68999">#REF!</definedName>
    <definedName name="_IV69999">#REF!</definedName>
    <definedName name="_IV88888">#REF!</definedName>
    <definedName name="_IV99999">#REF!</definedName>
    <definedName name="_IV999999">#REF!</definedName>
    <definedName name="_Key1" hidden="1">#REF!</definedName>
    <definedName name="_Order1" hidden="1">255</definedName>
    <definedName name="_Order2" hidden="1">255</definedName>
    <definedName name="\\O">'[2]1단계'!#REF!</definedName>
    <definedName name="\a">[3]약품공급2!#REF!</definedName>
    <definedName name="\b">[3]약품공급2!#REF!</definedName>
    <definedName name="\c">'[2]1단계'!#REF!</definedName>
    <definedName name="\d">'[2]1단계'!#REF!</definedName>
    <definedName name="\e">[4]약품설비!#REF!</definedName>
    <definedName name="\f">'[2]1단계'!#REF!</definedName>
    <definedName name="\g">#REF!</definedName>
    <definedName name="\h">'[2]1단계'!#REF!</definedName>
    <definedName name="\i">'[2]1단계'!#REF!</definedName>
    <definedName name="\j">[4]약품설비!#REF!</definedName>
    <definedName name="\k">[3]약품공급2!#REF!</definedName>
    <definedName name="\l">[3]약품공급2!#REF!</definedName>
    <definedName name="\m">'[2]1단계'!#REF!</definedName>
    <definedName name="\n">[4]약품설비!#REF!</definedName>
    <definedName name="\o">'[2]1단계'!#REF!</definedName>
    <definedName name="\p">'[2]1단계'!#REF!</definedName>
    <definedName name="\q">'[2]1단계'!#REF!</definedName>
    <definedName name="\r">'[2]1단계'!#REF!</definedName>
    <definedName name="\s">'[2]1단계'!#REF!</definedName>
    <definedName name="\u">[4]약품설비!#REF!</definedName>
    <definedName name="\v">'[2]1단계'!#REF!</definedName>
    <definedName name="\w">'[2]1단계'!#REF!</definedName>
    <definedName name="\x">'[2]1단계'!#REF!</definedName>
    <definedName name="\y">[4]약품설비!#REF!</definedName>
    <definedName name="\z">[3]약품공급2!#REF!</definedName>
    <definedName name="A">[5]DATE!$E$24:$E$85</definedName>
    <definedName name="asdfasdf">#N/A</definedName>
    <definedName name="_xlnm.Criteria">#REF!</definedName>
    <definedName name="D">[5]DATE!$C$24:$C$85</definedName>
    <definedName name="_xlnm.Database">#REF!</definedName>
    <definedName name="GM">#REF!</definedName>
    <definedName name="H.1">#REF!</definedName>
    <definedName name="H.2">#REF!</definedName>
    <definedName name="H.3">#REF!</definedName>
    <definedName name="ISO_정렬">[6]!ISO_정렬</definedName>
    <definedName name="K">#REF!</definedName>
    <definedName name="L">#REF!</definedName>
    <definedName name="LLLL">#REF!</definedName>
    <definedName name="M당무게">[5]DATE!$E$24:$E$85</definedName>
    <definedName name="p">#REF!</definedName>
    <definedName name="_xlnm.Print_Area" localSheetId="0">갑지!$A$1:$L$20</definedName>
    <definedName name="_xlnm.Print_Area" localSheetId="2">'내역서(총괄)'!$A$1:$M$288</definedName>
    <definedName name="_xlnm.Print_Area" localSheetId="1">'원가계산서(총괄)'!$A$1:$G$34</definedName>
    <definedName name="_xlnm.Print_Area" localSheetId="3">일위대가목록!$A$1:$W$292</definedName>
    <definedName name="_xlnm.Print_Area">#REF!</definedName>
    <definedName name="PRINT_AREA_MI">#REF!</definedName>
    <definedName name="_xlnm.Print_Titles" localSheetId="2">'내역서(총괄)'!$1:$3</definedName>
    <definedName name="_xlnm.Print_Titles" localSheetId="3">일위대가목록!$1:$2</definedName>
    <definedName name="_xlnm.Print_Titles" localSheetId="4">전역변수!$1:$2</definedName>
    <definedName name="_xlnm.Print_Titles" localSheetId="5">중기전역변수!$1:$2</definedName>
    <definedName name="_xlnm.Print_Titles">#N/A</definedName>
    <definedName name="PRINT_TITLES_MI">#N/A</definedName>
    <definedName name="_xlnm.Recorder">#N/A</definedName>
    <definedName name="S">[5]DATE!$I$24:$I$85</definedName>
    <definedName name="SHORT_FORM_PRINTOUT">#REF!</definedName>
    <definedName name="SSS">#REF!</definedName>
    <definedName name="SW">#REF!</definedName>
    <definedName name="SW시험기사">#REF!</definedName>
    <definedName name="U.1">#REF!</definedName>
    <definedName name="U.2">#REF!</definedName>
    <definedName name="u9psqreiohy98et">[7]기기리스트!#REF!</definedName>
    <definedName name="V.2">#REF!</definedName>
    <definedName name="V.4">#REF!</definedName>
    <definedName name="V.5">#REF!</definedName>
    <definedName name="V.7">#REF!</definedName>
    <definedName name="YA">[8]약품공급2!#REF!</definedName>
    <definedName name="yyy">[9]DATE!$I$24:$I$85</definedName>
    <definedName name="ZZ999999999999999999">#REF!</definedName>
    <definedName name="간지2">[10]간지!#REF!</definedName>
    <definedName name="갱부">#REF!</definedName>
    <definedName name="거푸집">[11]설계기준!#REF!</definedName>
    <definedName name="건설기계운전기사">#REF!</definedName>
    <definedName name="건설기계운전조수">#REF!</definedName>
    <definedName name="건설기계조장">#REF!</definedName>
    <definedName name="건축목공">#REF!</definedName>
    <definedName name="견적">#REF!</definedName>
    <definedName name="견출공">#REF!</definedName>
    <definedName name="경비율">#REF!</definedName>
    <definedName name="경유">[12]기초단가!$B$32</definedName>
    <definedName name="계장공">#REF!</definedName>
    <definedName name="고급">#REF!</definedName>
    <definedName name="고급기능">#REF!</definedName>
    <definedName name="고급기능사">[13]일위대가!#REF!</definedName>
    <definedName name="고급기술자">[13]일위대가!#REF!</definedName>
    <definedName name="고급기술자노무비">'[14]용역비내역-진짜'!#REF!</definedName>
    <definedName name="고급선원">#REF!</definedName>
    <definedName name="고압케이블전공">#REF!</definedName>
    <definedName name="곱">[5]DATE!$I$24:$I$85</definedName>
    <definedName name="공사명">#REF!</definedName>
    <definedName name="광명">#REF!</definedName>
    <definedName name="궤도공">#REF!</definedName>
    <definedName name="규격">[5]DATE!$C$24:$C$85</definedName>
    <definedName name="그리스">[12]기초단가!$B$35</definedName>
    <definedName name="기계공">#REF!</definedName>
    <definedName name="기계설치공">#REF!</definedName>
    <definedName name="기계운전사">#REF!</definedName>
    <definedName name="기계중계펌프내역">#REF!</definedName>
    <definedName name="기기설치">#REF!</definedName>
    <definedName name="기기자재">#REF!</definedName>
    <definedName name="기술사">[13]일위대가!#REF!</definedName>
    <definedName name="기준품보정">[11]설계기준!#REF!</definedName>
    <definedName name="기초">'[15]9509'!$A$3:$Y$665</definedName>
    <definedName name="김">'[16]9811'!$A$3:$AD$1530</definedName>
    <definedName name="껍대기">[17]토목!$A$2:$M$1916</definedName>
    <definedName name="내선전공">#REF!</definedName>
    <definedName name="내장공">#REF!</definedName>
    <definedName name="노무비">#REF!</definedName>
    <definedName name="노무비보정">'[18]EQ-R1'!#REF!</definedName>
    <definedName name="노즐공">#REF!</definedName>
    <definedName name="닥트공">#REF!</definedName>
    <definedName name="단가">#REF!</definedName>
    <definedName name="단가표">#REF!</definedName>
    <definedName name="단관M">[5]DATE!$H$24:$H$85</definedName>
    <definedName name="단중입력">[19]!단중입력</definedName>
    <definedName name="더하기">[5]DATE!$J$24:$J$85</definedName>
    <definedName name="도급">[20]기자재비!#REF!</definedName>
    <definedName name="도레미">[21]현장조사!$J$25</definedName>
    <definedName name="도배공">#REF!</definedName>
    <definedName name="도장공">'[22]개별직종노임단가(2002.5)'!$C$29</definedName>
    <definedName name="드라이브파이프">[12]기초단가!$B$29</definedName>
    <definedName name="드라이브파이프슈">[12]기초단가!$B$28</definedName>
    <definedName name="드라이브파이프헤드">[12]기초단가!$B$27</definedName>
    <definedName name="등록_시작">[6]!등록_시작</definedName>
    <definedName name="등록_취소">[6]!등록_취소</definedName>
    <definedName name="롤러유효다짐폭다짐속도">#REF!</definedName>
    <definedName name="마감선">#REF!</definedName>
    <definedName name="맨홀규격">[23]단위수량!$A$3:$Q$7</definedName>
    <definedName name="맨홀호수">#REF!</definedName>
    <definedName name="메인_메뉴호출">[24]!메인_메뉴호출</definedName>
    <definedName name="메인_시작">[6]!메인_시작</definedName>
    <definedName name="메탈크라운">[12]기초단가!$B$26</definedName>
    <definedName name="모빌유">[12]기초단가!$B$33</definedName>
    <definedName name="목도">#REF!</definedName>
    <definedName name="무선안테나공">#REF!</definedName>
    <definedName name="물량집계">[6]!물량집계</definedName>
    <definedName name="미장공">'[22]개별직종노임단가(2002.5)'!$C$19</definedName>
    <definedName name="밀크몰탈">#REF!</definedName>
    <definedName name="바보">[21]현장조사!$J$51</definedName>
    <definedName name="방류펌프">#REF!</definedName>
    <definedName name="방수공">'[22]개별직종노임단가(2002.5)'!$C$20</definedName>
    <definedName name="배관공">'[22]개별직종노임단가(2002.5)'!$C$26</definedName>
    <definedName name="배전전공">#REF!</definedName>
    <definedName name="배전활선전공">#REF!</definedName>
    <definedName name="배토판19ton">"Picture 11"</definedName>
    <definedName name="배토판32ton">"Picture 10"</definedName>
    <definedName name="벌목공">#REF!</definedName>
    <definedName name="벽돌제작공">#REF!</definedName>
    <definedName name="보오링공">[13]일위대가!#REF!</definedName>
    <definedName name="보온공">#REF!</definedName>
    <definedName name="보일러공">#REF!</definedName>
    <definedName name="보통선원">#REF!</definedName>
    <definedName name="보통인부">'[22]개별직종노임단가(2002.5)'!$C$74</definedName>
    <definedName name="복사1줄">#REF!</definedName>
    <definedName name="복사2줄">#REF!</definedName>
    <definedName name="복사3줄">#REF!</definedName>
    <definedName name="부지매입비">[25]공비대비!#REF!</definedName>
    <definedName name="비계공">'[22]개별직종노임단가(2002.5)'!$C$14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샘플러">[12]기초단가!$B$31</definedName>
    <definedName name="샷시공">#REF!</definedName>
    <definedName name="석공">#REF!</definedName>
    <definedName name="선부">#REF!</definedName>
    <definedName name="소켓무게">[26]DATE!$G$24:$G$79</definedName>
    <definedName name="송전전공">#REF!</definedName>
    <definedName name="송전활선전공">#REF!</definedName>
    <definedName name="숙박비">[11]설계기준!#REF!</definedName>
    <definedName name="슈">[12]기초단가!$B$30</definedName>
    <definedName name="시공이음H">[23]단위수량!$G$10</definedName>
    <definedName name="시공측량사">#REF!</definedName>
    <definedName name="시공측량사조수">#REF!</definedName>
    <definedName name="시험관련기사">#REF!</definedName>
    <definedName name="시험관련산업기사">#REF!</definedName>
    <definedName name="시험보조수">#REF!</definedName>
    <definedName name="식비">[11]설계기준!#REF!</definedName>
    <definedName name="안">#REF!</definedName>
    <definedName name="알씨밀크">#REF!</definedName>
    <definedName name="여과지동">[27]여과지동!$F$3:$AS$80</definedName>
    <definedName name="여비">[11]설계기준!#REF!</definedName>
    <definedName name="연마공">'[22]개별직종노임단가(2002.5)'!$C$23</definedName>
    <definedName name="연장">[11]설계기준!#REF!</definedName>
    <definedName name="와이어">#REF!</definedName>
    <definedName name="와촌면">#REF!</definedName>
    <definedName name="용접공">'[22]개별직종노임단가(2002.5)'!$C$97</definedName>
    <definedName name="운반차운전사">#REF!</definedName>
    <definedName name="운전사">#REF!</definedName>
    <definedName name="위생공">#REF!</definedName>
    <definedName name="유리공">#REF!</definedName>
    <definedName name="이급측량사">[13]일위대가!#REF!</definedName>
    <definedName name="이형관">[5]DATE!$B$24:$B$85</definedName>
    <definedName name="인력">#REF!</definedName>
    <definedName name="인버트두께">[23]단위수량!$C$10</definedName>
    <definedName name="인부">[13]일위대가!#REF!</definedName>
    <definedName name="일경">#REF!</definedName>
    <definedName name="일급측량사">[13]일위대가!#REF!</definedName>
    <definedName name="일노">#REF!</definedName>
    <definedName name="일위대가">#REF!</definedName>
    <definedName name="일위목록">[28]일위목록!$A$6:$J$62</definedName>
    <definedName name="일제">#REF!</definedName>
    <definedName name="자동차OD">[21]현장조사!$J$25</definedName>
    <definedName name="자료">[27]기초자료!$A$3:$X$80</definedName>
    <definedName name="작업반장">#REF!</definedName>
    <definedName name="잠수부">#REF!</definedName>
    <definedName name="저압케이블전공">#REF!</definedName>
    <definedName name="전기내역서">#REF!</definedName>
    <definedName name="절단공">#REF!</definedName>
    <definedName name="접지봉설치F189">[29]신호등일위대가!#REF!</definedName>
    <definedName name="접지봉설치H189">[29]신호등일위대가!#REF!</definedName>
    <definedName name="접지봉설치J189">[29]신호등일위대가!#REF!</definedName>
    <definedName name="정모">[8]약품공급2!#REF!</definedName>
    <definedName name="제도사">#REF!</definedName>
    <definedName name="제방설계용역비">[11]내역1!#REF!</definedName>
    <definedName name="제어기F28">[29]신호등일위대가!#REF!</definedName>
    <definedName name="제어기H28">[29]신호등일위대가!#REF!</definedName>
    <definedName name="제어기J28">[29]신호등일위대가!#REF!</definedName>
    <definedName name="제어기좌대F15">[29]신호등일위대가!#REF!</definedName>
    <definedName name="제어기좌대H15">[29]신호등일위대가!#REF!</definedName>
    <definedName name="제어기좌대J15">[29]신호등일위대가!#REF!</definedName>
    <definedName name="제철축로공">#REF!</definedName>
    <definedName name="조경공">#REF!</definedName>
    <definedName name="조달수수료">#REF!</definedName>
    <definedName name="조력공">#REF!</definedName>
    <definedName name="조림인부">#REF!</definedName>
    <definedName name="조적공">#REF!</definedName>
    <definedName name="준설선기관사">#REF!</definedName>
    <definedName name="준설선기관장">#REF!</definedName>
    <definedName name="준설선선장">#REF!</definedName>
    <definedName name="준설선운전사">#REF!</definedName>
    <definedName name="준설선전기사">#REF!</definedName>
    <definedName name="줄눈공">#REF!</definedName>
    <definedName name="중급">#REF!</definedName>
    <definedName name="중급기능">#REF!</definedName>
    <definedName name="중급기능사">[13]일위대가!#REF!</definedName>
    <definedName name="중급기술자">[13]일위대가!#REF!</definedName>
    <definedName name="중급기술자노무비">'[14]용역비내역-진짜'!#REF!</definedName>
    <definedName name="지도중급기능">#REF!</definedName>
    <definedName name="지붕잇기공">#REF!</definedName>
    <definedName name="지적기능사">#REF!</definedName>
    <definedName name="지적기능산업기사">#REF!</definedName>
    <definedName name="지적기사">#REF!</definedName>
    <definedName name="지적도복사">[11]설계기준!#REF!</definedName>
    <definedName name="지적산업기사">#REF!</definedName>
    <definedName name="지질조사보링공">#REF!</definedName>
    <definedName name="지하시설물도작성">[30]지하시설물작성!#REF!</definedName>
    <definedName name="진량읍">#REF!</definedName>
    <definedName name="차광막F22">[29]신호등일위대가!#REF!</definedName>
    <definedName name="차광막H22">[29]신호등일위대가!#REF!</definedName>
    <definedName name="차광막J22">[29]신호등일위대가!#REF!</definedName>
    <definedName name="차집관거단가">[25]공비대비!#REF!</definedName>
    <definedName name="착암공">'[22]개별직종노임단가(2002.5)'!$C$36</definedName>
    <definedName name="창호목공">#REF!</definedName>
    <definedName name="책임측량사">[13]일위대가!#REF!</definedName>
    <definedName name="철골공">'[22]개별직종노임단가(2002.5)'!$C$6</definedName>
    <definedName name="철공">'[22]개별직종노임단가(2002.5)'!$C$7</definedName>
    <definedName name="철근공">'[22]개별직종노임단가(2002.5)'!$C$8</definedName>
    <definedName name="철도신호공">#REF!</definedName>
    <definedName name="철도용접공">#REF!</definedName>
    <definedName name="철판공">#REF!</definedName>
    <definedName name="초급">#REF!</definedName>
    <definedName name="초급기능">#REF!</definedName>
    <definedName name="초급기능사">[13]일위대가!#REF!</definedName>
    <definedName name="초급기술자">[13]일위대가!#REF!</definedName>
    <definedName name="초급기술자노무비">'[14]용역비내역-진짜'!#REF!</definedName>
    <definedName name="총">#REF!</definedName>
    <definedName name="측량고급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부">#REF!</definedName>
    <definedName name="치장벽돌공">#REF!</definedName>
    <definedName name="코_아_튜_브">[12]기초단가!$B$25</definedName>
    <definedName name="코딩">[21]현장조사!$J$51</definedName>
    <definedName name="코킹공">#REF!</definedName>
    <definedName name="콘크리트공">'[22]개별직종노임단가(2002.5)'!$C$24</definedName>
    <definedName name="콘크리트타석">[11]설계기준!#REF!</definedName>
    <definedName name="콘크리트타설">[11]설계기준!#REF!</definedName>
    <definedName name="타일공">#REF!</definedName>
    <definedName name="터널동발공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고압케이블전공">#REF!</definedName>
    <definedName name="특급">#REF!</definedName>
    <definedName name="특급기술자">[13]일위대가!#REF!</definedName>
    <definedName name="특급기술자노무비">'[14]용역비내역-진짜'!#REF!</definedName>
    <definedName name="특별인부">'[22]개별직종노임단가(2002.5)'!$C$73</definedName>
    <definedName name="특수비계공">#REF!</definedName>
    <definedName name="특수인부">[13]일위대가!#REF!</definedName>
    <definedName name="판넬조립공">#REF!</definedName>
    <definedName name="펌프장">[8]약품공급2!#REF!</definedName>
    <definedName name="평균높이">#REF!</definedName>
    <definedName name="포설공">#REF!</definedName>
    <definedName name="포장공">'[22]개별직종노임단가(2002.5)'!$C$37</definedName>
    <definedName name="폴리머몰탈">#REF!</definedName>
    <definedName name="표석">[11]설계기준!#REF!</definedName>
    <definedName name="프로그램.메인_메뉴호출">[19]!프로그램.메인_메뉴호출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플랜트특수용접공">#REF!</definedName>
    <definedName name="피복두께">[23]단위수량!$C$12</definedName>
    <definedName name="하양읍">#REF!</definedName>
    <definedName name="할석공">#REF!</definedName>
    <definedName name="함석공">#REF!</definedName>
    <definedName name="현도사">#REF!</definedName>
    <definedName name="현지교통비">[11]설계기준!#REF!</definedName>
    <definedName name="형상">[5]DATE!$D$24:$D$85</definedName>
    <definedName name="형틀목공">'[22]개별직종노임단가(2002.5)'!$C$4</definedName>
    <definedName name="화약취급공">#REF!</definedName>
    <definedName name="휘발유">[12]기초단가!$B$34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" i="14" l="1"/>
  <c r="C18" i="13" l="1"/>
  <c r="C19" i="13"/>
  <c r="C20" i="13"/>
  <c r="C21" i="13"/>
  <c r="C22" i="13"/>
  <c r="C23" i="13"/>
  <c r="I101" i="1"/>
  <c r="J101" i="1" s="1"/>
  <c r="K8" i="1"/>
  <c r="L8" i="1" s="1"/>
  <c r="K85" i="1"/>
  <c r="L85" i="1" s="1"/>
  <c r="K184" i="1"/>
  <c r="L184" i="1" s="1"/>
  <c r="K190" i="1"/>
  <c r="L190" i="1" s="1"/>
  <c r="K246" i="1"/>
  <c r="L246" i="1" s="1"/>
  <c r="I248" i="1"/>
  <c r="J248" i="1" s="1"/>
  <c r="K19" i="1"/>
  <c r="L19" i="1" s="1"/>
  <c r="G24" i="1"/>
  <c r="H24" i="1" s="1"/>
  <c r="K24" i="1"/>
  <c r="L24" i="1" s="1"/>
  <c r="G25" i="1"/>
  <c r="H25" i="1" s="1"/>
  <c r="K25" i="1"/>
  <c r="L25" i="1" s="1"/>
  <c r="G26" i="1"/>
  <c r="H26" i="1" s="1"/>
  <c r="K26" i="1"/>
  <c r="L26" i="1" s="1"/>
  <c r="G27" i="1"/>
  <c r="H27" i="1" s="1"/>
  <c r="K27" i="1"/>
  <c r="L27" i="1" s="1"/>
  <c r="G47" i="1"/>
  <c r="H47" i="1" s="1"/>
  <c r="K47" i="1"/>
  <c r="L47" i="1" s="1"/>
  <c r="G48" i="1"/>
  <c r="H48" i="1" s="1"/>
  <c r="K48" i="1"/>
  <c r="L48" i="1" s="1"/>
  <c r="G49" i="1"/>
  <c r="H49" i="1" s="1"/>
  <c r="K49" i="1"/>
  <c r="L49" i="1" s="1"/>
  <c r="K78" i="1"/>
  <c r="L78" i="1" s="1"/>
  <c r="K79" i="1"/>
  <c r="L79" i="1" s="1"/>
  <c r="K80" i="1"/>
  <c r="L80" i="1" s="1"/>
  <c r="K81" i="1"/>
  <c r="L81" i="1" s="1"/>
  <c r="K101" i="1"/>
  <c r="L101" i="1" s="1"/>
  <c r="K104" i="1"/>
  <c r="L104" i="1" s="1"/>
  <c r="K105" i="1"/>
  <c r="L105" i="1" s="1"/>
  <c r="K132" i="1"/>
  <c r="L132" i="1" s="1"/>
  <c r="K133" i="1"/>
  <c r="L133" i="1" s="1"/>
  <c r="K134" i="1"/>
  <c r="L134" i="1" s="1"/>
  <c r="K152" i="1"/>
  <c r="L152" i="1" s="1"/>
  <c r="K153" i="1"/>
  <c r="L153" i="1" s="1"/>
  <c r="K154" i="1"/>
  <c r="L154" i="1" s="1"/>
  <c r="K207" i="1"/>
  <c r="L207" i="1" s="1"/>
  <c r="K208" i="1"/>
  <c r="L208" i="1" s="1"/>
  <c r="K213" i="1"/>
  <c r="L213" i="1" s="1"/>
  <c r="K214" i="1"/>
  <c r="L214" i="1" s="1"/>
  <c r="K215" i="1"/>
  <c r="L215" i="1" s="1"/>
  <c r="K216" i="1"/>
  <c r="L216" i="1" s="1"/>
  <c r="K217" i="1"/>
  <c r="L217" i="1" s="1"/>
  <c r="K223" i="1"/>
  <c r="L223" i="1" s="1"/>
  <c r="K225" i="1"/>
  <c r="L225" i="1" s="1"/>
  <c r="K226" i="1"/>
  <c r="L226" i="1" s="1"/>
  <c r="K227" i="1"/>
  <c r="L227" i="1" s="1"/>
  <c r="K236" i="1"/>
  <c r="L236" i="1" s="1"/>
  <c r="G237" i="1"/>
  <c r="H237" i="1" s="1"/>
  <c r="K237" i="1"/>
  <c r="L237" i="1" s="1"/>
  <c r="G238" i="1"/>
  <c r="H238" i="1" s="1"/>
  <c r="K238" i="1"/>
  <c r="L238" i="1" s="1"/>
  <c r="G239" i="1"/>
  <c r="H239" i="1" s="1"/>
  <c r="K239" i="1"/>
  <c r="L239" i="1" s="1"/>
  <c r="I240" i="1"/>
  <c r="J240" i="1" s="1"/>
  <c r="K240" i="1"/>
  <c r="L240" i="1" s="1"/>
  <c r="I241" i="1"/>
  <c r="J241" i="1" s="1"/>
  <c r="K241" i="1"/>
  <c r="L241" i="1" s="1"/>
  <c r="K242" i="1"/>
  <c r="L242" i="1" s="1"/>
  <c r="G243" i="1"/>
  <c r="H243" i="1" s="1"/>
  <c r="K243" i="1"/>
  <c r="L243" i="1" s="1"/>
  <c r="K244" i="1"/>
  <c r="L244" i="1" s="1"/>
  <c r="G278" i="1"/>
  <c r="I278" i="1"/>
  <c r="J278" i="1" s="1"/>
  <c r="I280" i="1"/>
  <c r="J280" i="1" s="1"/>
  <c r="G281" i="1"/>
  <c r="H281" i="1" s="1"/>
  <c r="I281" i="1"/>
  <c r="J281" i="1" s="1"/>
  <c r="G282" i="1"/>
  <c r="K9" i="1"/>
  <c r="L9" i="1" s="1"/>
  <c r="G10" i="1"/>
  <c r="H10" i="1" s="1"/>
  <c r="K10" i="1"/>
  <c r="L10" i="1" s="1"/>
  <c r="I11" i="1"/>
  <c r="J11" i="1" s="1"/>
  <c r="K11" i="1"/>
  <c r="L11" i="1" s="1"/>
  <c r="K16" i="1"/>
  <c r="L16" i="1" s="1"/>
  <c r="K18" i="1"/>
  <c r="L18" i="1" s="1"/>
  <c r="K30" i="1"/>
  <c r="L30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42" i="1"/>
  <c r="L42" i="1" s="1"/>
  <c r="K169" i="1"/>
  <c r="L169" i="1" s="1"/>
  <c r="G170" i="1"/>
  <c r="H170" i="1" s="1"/>
  <c r="K170" i="1"/>
  <c r="L170" i="1" s="1"/>
  <c r="G171" i="1"/>
  <c r="K171" i="1"/>
  <c r="L171" i="1" s="1"/>
  <c r="K172" i="1"/>
  <c r="L172" i="1" s="1"/>
  <c r="I173" i="1"/>
  <c r="J173" i="1" s="1"/>
  <c r="K174" i="1"/>
  <c r="L174" i="1" s="1"/>
  <c r="G175" i="1"/>
  <c r="H175" i="1" s="1"/>
  <c r="K175" i="1"/>
  <c r="L175" i="1" s="1"/>
  <c r="K177" i="1"/>
  <c r="L177" i="1" s="1"/>
  <c r="K178" i="1"/>
  <c r="L178" i="1" s="1"/>
  <c r="K179" i="1"/>
  <c r="L179" i="1" s="1"/>
  <c r="K185" i="1"/>
  <c r="L185" i="1" s="1"/>
  <c r="K186" i="1"/>
  <c r="L186" i="1" s="1"/>
  <c r="K187" i="1"/>
  <c r="L187" i="1" s="1"/>
  <c r="K188" i="1"/>
  <c r="L188" i="1" s="1"/>
  <c r="K189" i="1"/>
  <c r="L189" i="1" s="1"/>
  <c r="K191" i="1"/>
  <c r="L191" i="1" s="1"/>
  <c r="K192" i="1"/>
  <c r="L192" i="1" s="1"/>
  <c r="G197" i="1"/>
  <c r="H197" i="1" s="1"/>
  <c r="K197" i="1"/>
  <c r="L197" i="1" s="1"/>
  <c r="K198" i="1"/>
  <c r="L198" i="1" s="1"/>
  <c r="I245" i="1"/>
  <c r="J245" i="1" s="1"/>
  <c r="I246" i="1"/>
  <c r="J246" i="1" s="1"/>
  <c r="I247" i="1"/>
  <c r="J247" i="1" s="1"/>
  <c r="K248" i="1"/>
  <c r="L248" i="1" s="1"/>
  <c r="K82" i="1"/>
  <c r="L82" i="1" s="1"/>
  <c r="E4" i="1"/>
  <c r="E228" i="1"/>
  <c r="F228" i="1"/>
  <c r="E229" i="1"/>
  <c r="E257" i="1"/>
  <c r="F257" i="1"/>
  <c r="J259" i="1"/>
  <c r="E260" i="1"/>
  <c r="J260" i="1"/>
  <c r="E261" i="1"/>
  <c r="H261" i="1"/>
  <c r="AB262" i="1" s="1"/>
  <c r="AD262" i="1" s="1"/>
  <c r="E262" i="1"/>
  <c r="E274" i="1"/>
  <c r="F274" i="1"/>
  <c r="E277" i="1"/>
  <c r="L277" i="1"/>
  <c r="L278" i="1"/>
  <c r="E279" i="1"/>
  <c r="L280" i="1"/>
  <c r="L281" i="1"/>
  <c r="L282" i="1"/>
  <c r="L279" i="1" s="1"/>
  <c r="E283" i="1"/>
  <c r="L283" i="1"/>
  <c r="E284" i="1"/>
  <c r="E285" i="1"/>
  <c r="G286" i="1"/>
  <c r="E286" i="1" s="1"/>
  <c r="I286" i="1"/>
  <c r="J286" i="1" s="1"/>
  <c r="K286" i="1"/>
  <c r="L286" i="1"/>
  <c r="E287" i="1"/>
  <c r="F287" i="1"/>
  <c r="E15" i="15"/>
  <c r="G15" i="15" s="1"/>
  <c r="E278" i="1" l="1"/>
  <c r="F281" i="1"/>
  <c r="G245" i="1"/>
  <c r="I9" i="1"/>
  <c r="J9" i="1" s="1"/>
  <c r="I187" i="1"/>
  <c r="J187" i="1" s="1"/>
  <c r="I83" i="1"/>
  <c r="J83" i="1" s="1"/>
  <c r="K159" i="1"/>
  <c r="L159" i="1" s="1"/>
  <c r="AJ282" i="1"/>
  <c r="AL282" i="1" s="1"/>
  <c r="I282" i="1"/>
  <c r="J282" i="1" s="1"/>
  <c r="J279" i="1" s="1"/>
  <c r="G172" i="1"/>
  <c r="K77" i="1"/>
  <c r="L77" i="1" s="1"/>
  <c r="E281" i="1"/>
  <c r="H259" i="1"/>
  <c r="G195" i="1"/>
  <c r="G242" i="1"/>
  <c r="K212" i="1"/>
  <c r="L212" i="1" s="1"/>
  <c r="G236" i="1"/>
  <c r="K196" i="1"/>
  <c r="L196" i="1" s="1"/>
  <c r="K195" i="1"/>
  <c r="L195" i="1" s="1"/>
  <c r="G280" i="1"/>
  <c r="K14" i="1"/>
  <c r="L14" i="1" s="1"/>
  <c r="I10" i="1"/>
  <c r="J277" i="1"/>
  <c r="K12" i="1"/>
  <c r="L12" i="1" s="1"/>
  <c r="H282" i="1"/>
  <c r="H260" i="1"/>
  <c r="F261" i="1"/>
  <c r="L262" i="1"/>
  <c r="I84" i="1"/>
  <c r="J84" i="1" s="1"/>
  <c r="I41" i="1"/>
  <c r="J41" i="1" s="1"/>
  <c r="I43" i="1"/>
  <c r="J43" i="1" s="1"/>
  <c r="I188" i="1"/>
  <c r="J188" i="1" s="1"/>
  <c r="I38" i="1"/>
  <c r="J38" i="1" s="1"/>
  <c r="I35" i="1"/>
  <c r="J35" i="1" s="1"/>
  <c r="K17" i="1"/>
  <c r="L17" i="1" s="1"/>
  <c r="I186" i="1"/>
  <c r="J186" i="1" s="1"/>
  <c r="H286" i="1"/>
  <c r="F286" i="1" s="1"/>
  <c r="H278" i="1"/>
  <c r="H171" i="1"/>
  <c r="I191" i="1"/>
  <c r="J191" i="1" s="1"/>
  <c r="I177" i="1"/>
  <c r="J177" i="1" s="1"/>
  <c r="I190" i="1"/>
  <c r="J190" i="1" s="1"/>
  <c r="K13" i="1"/>
  <c r="L13" i="1" s="1"/>
  <c r="K15" i="1"/>
  <c r="L15" i="1" s="1"/>
  <c r="I179" i="1"/>
  <c r="J179" i="1" s="1"/>
  <c r="I167" i="1"/>
  <c r="J167" i="1" s="1"/>
  <c r="I46" i="1"/>
  <c r="J46" i="1" s="1"/>
  <c r="K31" i="1"/>
  <c r="L31" i="1" s="1"/>
  <c r="K231" i="1"/>
  <c r="L231" i="1" s="1"/>
  <c r="I172" i="1"/>
  <c r="J172" i="1" s="1"/>
  <c r="I171" i="1"/>
  <c r="J171" i="1" s="1"/>
  <c r="I33" i="1"/>
  <c r="J33" i="1" s="1"/>
  <c r="I192" i="1"/>
  <c r="J192" i="1" s="1"/>
  <c r="I37" i="1"/>
  <c r="J37" i="1" s="1"/>
  <c r="I235" i="1"/>
  <c r="J235" i="1" s="1"/>
  <c r="I231" i="1"/>
  <c r="J231" i="1" s="1"/>
  <c r="I134" i="1"/>
  <c r="J134" i="1" s="1"/>
  <c r="I78" i="1"/>
  <c r="J78" i="1" s="1"/>
  <c r="K247" i="1"/>
  <c r="L247" i="1" s="1"/>
  <c r="K245" i="1"/>
  <c r="L245" i="1" s="1"/>
  <c r="F282" i="1" l="1"/>
  <c r="E282" i="1"/>
  <c r="J276" i="1"/>
  <c r="I213" i="1"/>
  <c r="J213" i="1" s="1"/>
  <c r="I170" i="1"/>
  <c r="I49" i="1"/>
  <c r="I17" i="1"/>
  <c r="J17" i="1" s="1"/>
  <c r="I198" i="1"/>
  <c r="J198" i="1" s="1"/>
  <c r="I45" i="1"/>
  <c r="J45" i="1" s="1"/>
  <c r="I169" i="1"/>
  <c r="J169" i="1" s="1"/>
  <c r="I14" i="1"/>
  <c r="J14" i="1" s="1"/>
  <c r="I178" i="1"/>
  <c r="J178" i="1" s="1"/>
  <c r="I189" i="1"/>
  <c r="J189" i="1" s="1"/>
  <c r="I193" i="1"/>
  <c r="J193" i="1" s="1"/>
  <c r="I226" i="1"/>
  <c r="J226" i="1" s="1"/>
  <c r="I196" i="1"/>
  <c r="J196" i="1" s="1"/>
  <c r="I195" i="1"/>
  <c r="J195" i="1" s="1"/>
  <c r="I217" i="1"/>
  <c r="J217" i="1" s="1"/>
  <c r="K158" i="1"/>
  <c r="L158" i="1" s="1"/>
  <c r="I129" i="1"/>
  <c r="J129" i="1" s="1"/>
  <c r="J10" i="1"/>
  <c r="F10" i="1" s="1"/>
  <c r="E10" i="1"/>
  <c r="I36" i="1"/>
  <c r="J36" i="1" s="1"/>
  <c r="E280" i="1"/>
  <c r="H280" i="1"/>
  <c r="H195" i="1"/>
  <c r="K155" i="1"/>
  <c r="L155" i="1" s="1"/>
  <c r="I233" i="1"/>
  <c r="J233" i="1" s="1"/>
  <c r="I225" i="1"/>
  <c r="J225" i="1" s="1"/>
  <c r="I232" i="1"/>
  <c r="J232" i="1" s="1"/>
  <c r="I214" i="1"/>
  <c r="J214" i="1" s="1"/>
  <c r="I40" i="1"/>
  <c r="J40" i="1" s="1"/>
  <c r="I44" i="1"/>
  <c r="J44" i="1" s="1"/>
  <c r="I34" i="1"/>
  <c r="J34" i="1" s="1"/>
  <c r="I79" i="1"/>
  <c r="J79" i="1" s="1"/>
  <c r="I131" i="1"/>
  <c r="J131" i="1" s="1"/>
  <c r="K6" i="1"/>
  <c r="L6" i="1" s="1"/>
  <c r="E172" i="1"/>
  <c r="H172" i="1"/>
  <c r="F172" i="1" s="1"/>
  <c r="I22" i="1"/>
  <c r="J22" i="1" s="1"/>
  <c r="I132" i="1"/>
  <c r="J132" i="1" s="1"/>
  <c r="I166" i="1"/>
  <c r="J166" i="1" s="1"/>
  <c r="I227" i="1"/>
  <c r="J227" i="1" s="1"/>
  <c r="K173" i="1"/>
  <c r="L173" i="1" s="1"/>
  <c r="K7" i="1"/>
  <c r="L7" i="1" s="1"/>
  <c r="K156" i="1"/>
  <c r="L156" i="1" s="1"/>
  <c r="I55" i="1"/>
  <c r="J55" i="1" s="1"/>
  <c r="I128" i="1"/>
  <c r="J128" i="1" s="1"/>
  <c r="I197" i="1"/>
  <c r="I216" i="1"/>
  <c r="J216" i="1" s="1"/>
  <c r="I39" i="1"/>
  <c r="J39" i="1" s="1"/>
  <c r="K5" i="1"/>
  <c r="L5" i="1" s="1"/>
  <c r="H236" i="1"/>
  <c r="E171" i="1"/>
  <c r="K157" i="1"/>
  <c r="L157" i="1" s="1"/>
  <c r="I215" i="1"/>
  <c r="J215" i="1" s="1"/>
  <c r="I133" i="1"/>
  <c r="J133" i="1" s="1"/>
  <c r="I239" i="1"/>
  <c r="I174" i="1"/>
  <c r="J174" i="1" s="1"/>
  <c r="I168" i="1"/>
  <c r="J168" i="1" s="1"/>
  <c r="F171" i="1"/>
  <c r="J283" i="1"/>
  <c r="AF282" i="1"/>
  <c r="AH282" i="1" s="1"/>
  <c r="K180" i="1"/>
  <c r="L180" i="1" s="1"/>
  <c r="I15" i="1"/>
  <c r="J15" i="1" s="1"/>
  <c r="I87" i="1"/>
  <c r="J87" i="1" s="1"/>
  <c r="G9" i="1"/>
  <c r="F278" i="1"/>
  <c r="H277" i="1"/>
  <c r="I18" i="1"/>
  <c r="J18" i="1" s="1"/>
  <c r="K183" i="1"/>
  <c r="L183" i="1" s="1"/>
  <c r="I86" i="1"/>
  <c r="J86" i="1" s="1"/>
  <c r="I32" i="1"/>
  <c r="J32" i="1" s="1"/>
  <c r="I184" i="1"/>
  <c r="J184" i="1" s="1"/>
  <c r="I185" i="1"/>
  <c r="J185" i="1" s="1"/>
  <c r="I42" i="1"/>
  <c r="J42" i="1" s="1"/>
  <c r="L260" i="1"/>
  <c r="F260" i="1" s="1"/>
  <c r="F262" i="1"/>
  <c r="L259" i="1"/>
  <c r="F259" i="1" s="1"/>
  <c r="I80" i="1"/>
  <c r="J80" i="1" s="1"/>
  <c r="I234" i="1"/>
  <c r="J234" i="1" s="1"/>
  <c r="I176" i="1"/>
  <c r="J176" i="1" s="1"/>
  <c r="I82" i="1"/>
  <c r="J82" i="1" s="1"/>
  <c r="I85" i="1"/>
  <c r="J85" i="1" s="1"/>
  <c r="H245" i="1"/>
  <c r="F245" i="1" s="1"/>
  <c r="E245" i="1"/>
  <c r="H242" i="1"/>
  <c r="K233" i="1"/>
  <c r="L233" i="1" s="1"/>
  <c r="I77" i="1" l="1"/>
  <c r="J77" i="1" s="1"/>
  <c r="J49" i="1"/>
  <c r="F49" i="1" s="1"/>
  <c r="E49" i="1"/>
  <c r="J170" i="1"/>
  <c r="F170" i="1" s="1"/>
  <c r="E170" i="1"/>
  <c r="F195" i="1"/>
  <c r="E195" i="1"/>
  <c r="G46" i="1"/>
  <c r="K181" i="1"/>
  <c r="L181" i="1" s="1"/>
  <c r="K182" i="1"/>
  <c r="L182" i="1" s="1"/>
  <c r="F280" i="1"/>
  <c r="H279" i="1"/>
  <c r="F279" i="1" s="1"/>
  <c r="K232" i="1"/>
  <c r="L232" i="1" s="1"/>
  <c r="H283" i="1"/>
  <c r="AB282" i="1"/>
  <c r="AD282" i="1" s="1"/>
  <c r="F277" i="1"/>
  <c r="G101" i="1"/>
  <c r="I130" i="1"/>
  <c r="J130" i="1" s="1"/>
  <c r="I25" i="1"/>
  <c r="H276" i="1"/>
  <c r="J197" i="1"/>
  <c r="F197" i="1" s="1"/>
  <c r="E197" i="1"/>
  <c r="I21" i="1"/>
  <c r="J21" i="1" s="1"/>
  <c r="K234" i="1"/>
  <c r="L234" i="1" s="1"/>
  <c r="G11" i="1"/>
  <c r="K102" i="1"/>
  <c r="L102" i="1" s="1"/>
  <c r="I211" i="1"/>
  <c r="J211" i="1" s="1"/>
  <c r="G173" i="1"/>
  <c r="I13" i="1"/>
  <c r="J13" i="1" s="1"/>
  <c r="I16" i="1"/>
  <c r="J16" i="1" s="1"/>
  <c r="H9" i="1"/>
  <c r="F9" i="1" s="1"/>
  <c r="E9" i="1"/>
  <c r="I81" i="1"/>
  <c r="J81" i="1" s="1"/>
  <c r="K235" i="1"/>
  <c r="L235" i="1" s="1"/>
  <c r="G154" i="1"/>
  <c r="J239" i="1"/>
  <c r="F239" i="1" s="1"/>
  <c r="E239" i="1"/>
  <c r="G198" i="1"/>
  <c r="I54" i="1"/>
  <c r="J54" i="1" s="1"/>
  <c r="I238" i="1"/>
  <c r="I125" i="1"/>
  <c r="J125" i="1" s="1"/>
  <c r="I7" i="1"/>
  <c r="J7" i="1" s="1"/>
  <c r="I6" i="1"/>
  <c r="J6" i="1" s="1"/>
  <c r="I5" i="1"/>
  <c r="J5" i="1" s="1"/>
  <c r="I8" i="1"/>
  <c r="J8" i="1" s="1"/>
  <c r="G174" i="1"/>
  <c r="I124" i="1"/>
  <c r="J124" i="1" s="1"/>
  <c r="K193" i="1"/>
  <c r="L193" i="1" s="1"/>
  <c r="K103" i="1"/>
  <c r="L103" i="1" s="1"/>
  <c r="G8" i="1"/>
  <c r="K176" i="1"/>
  <c r="L176" i="1" s="1"/>
  <c r="I223" i="1"/>
  <c r="J223" i="1" s="1"/>
  <c r="I152" i="1"/>
  <c r="J152" i="1" s="1"/>
  <c r="G169" i="1"/>
  <c r="AF284" i="1"/>
  <c r="AH284" i="1" s="1"/>
  <c r="J285" i="1"/>
  <c r="I212" i="1"/>
  <c r="J212" i="1" s="1"/>
  <c r="I210" i="1"/>
  <c r="J210" i="1" s="1"/>
  <c r="I20" i="1"/>
  <c r="J20" i="1" s="1"/>
  <c r="I236" i="1" l="1"/>
  <c r="G105" i="1"/>
  <c r="K86" i="1"/>
  <c r="L86" i="1" s="1"/>
  <c r="H101" i="1"/>
  <c r="F101" i="1" s="1"/>
  <c r="E101" i="1"/>
  <c r="G45" i="1"/>
  <c r="G186" i="1"/>
  <c r="K87" i="1"/>
  <c r="L87" i="1" s="1"/>
  <c r="H154" i="1"/>
  <c r="G153" i="1"/>
  <c r="G188" i="1"/>
  <c r="K210" i="1"/>
  <c r="L210" i="1" s="1"/>
  <c r="G43" i="1"/>
  <c r="G16" i="1"/>
  <c r="G152" i="1"/>
  <c r="K23" i="1"/>
  <c r="L23" i="1" s="1"/>
  <c r="G178" i="1"/>
  <c r="K230" i="1"/>
  <c r="L230" i="1" s="1"/>
  <c r="G78" i="1"/>
  <c r="I165" i="1"/>
  <c r="J165" i="1" s="1"/>
  <c r="I67" i="1"/>
  <c r="J67" i="1" s="1"/>
  <c r="I69" i="1"/>
  <c r="J69" i="1" s="1"/>
  <c r="I127" i="1"/>
  <c r="J127" i="1" s="1"/>
  <c r="E238" i="1"/>
  <c r="J238" i="1"/>
  <c r="F238" i="1" s="1"/>
  <c r="G167" i="1"/>
  <c r="G37" i="1"/>
  <c r="E173" i="1"/>
  <c r="H173" i="1"/>
  <c r="F173" i="1" s="1"/>
  <c r="K39" i="1"/>
  <c r="L39" i="1" s="1"/>
  <c r="I175" i="1"/>
  <c r="K44" i="1"/>
  <c r="L44" i="1" s="1"/>
  <c r="I237" i="1"/>
  <c r="K194" i="1"/>
  <c r="L194" i="1" s="1"/>
  <c r="K29" i="1"/>
  <c r="L29" i="1" s="1"/>
  <c r="I47" i="1"/>
  <c r="I243" i="1"/>
  <c r="E169" i="1"/>
  <c r="H169" i="1"/>
  <c r="F169" i="1" s="1"/>
  <c r="G38" i="1"/>
  <c r="I194" i="1"/>
  <c r="J194" i="1" s="1"/>
  <c r="I158" i="1"/>
  <c r="J158" i="1" s="1"/>
  <c r="G52" i="1"/>
  <c r="G191" i="1"/>
  <c r="G176" i="1"/>
  <c r="G35" i="1"/>
  <c r="G124" i="1"/>
  <c r="G177" i="1"/>
  <c r="I53" i="1"/>
  <c r="J53" i="1" s="1"/>
  <c r="E25" i="1"/>
  <c r="J25" i="1"/>
  <c r="F25" i="1" s="1"/>
  <c r="G190" i="1"/>
  <c r="I220" i="1"/>
  <c r="J220" i="1" s="1"/>
  <c r="H8" i="1"/>
  <c r="F8" i="1" s="1"/>
  <c r="E8" i="1"/>
  <c r="H46" i="1"/>
  <c r="K166" i="1"/>
  <c r="L166" i="1" s="1"/>
  <c r="K211" i="1"/>
  <c r="L211" i="1" s="1"/>
  <c r="K162" i="1"/>
  <c r="L162" i="1" s="1"/>
  <c r="K161" i="1"/>
  <c r="L161" i="1" s="1"/>
  <c r="K160" i="1"/>
  <c r="L160" i="1" s="1"/>
  <c r="K163" i="1"/>
  <c r="L163" i="1" s="1"/>
  <c r="K164" i="1"/>
  <c r="L164" i="1" s="1"/>
  <c r="K40" i="1"/>
  <c r="L40" i="1" s="1"/>
  <c r="K168" i="1"/>
  <c r="L168" i="1" s="1"/>
  <c r="G50" i="1"/>
  <c r="I159" i="1"/>
  <c r="J159" i="1" s="1"/>
  <c r="G232" i="1"/>
  <c r="K21" i="1"/>
  <c r="L21" i="1" s="1"/>
  <c r="I117" i="1"/>
  <c r="J117" i="1" s="1"/>
  <c r="I157" i="1"/>
  <c r="J157" i="1" s="1"/>
  <c r="I242" i="1"/>
  <c r="I155" i="1"/>
  <c r="J155" i="1" s="1"/>
  <c r="K22" i="1"/>
  <c r="L22" i="1" s="1"/>
  <c r="I23" i="1"/>
  <c r="J23" i="1" s="1"/>
  <c r="I230" i="1"/>
  <c r="J230" i="1" s="1"/>
  <c r="I30" i="1"/>
  <c r="J30" i="1" s="1"/>
  <c r="I31" i="1"/>
  <c r="J31" i="1" s="1"/>
  <c r="I19" i="1"/>
  <c r="J19" i="1" s="1"/>
  <c r="G104" i="1"/>
  <c r="G41" i="1"/>
  <c r="K124" i="1"/>
  <c r="L124" i="1" s="1"/>
  <c r="E198" i="1"/>
  <c r="H198" i="1"/>
  <c r="G51" i="1"/>
  <c r="H11" i="1"/>
  <c r="F11" i="1" s="1"/>
  <c r="E11" i="1"/>
  <c r="L284" i="1"/>
  <c r="AB284" i="1"/>
  <c r="AD284" i="1" s="1"/>
  <c r="F283" i="1"/>
  <c r="H285" i="1"/>
  <c r="AB283" i="1"/>
  <c r="AD283" i="1" s="1"/>
  <c r="K125" i="1"/>
  <c r="L125" i="1" s="1"/>
  <c r="G18" i="1"/>
  <c r="I183" i="1"/>
  <c r="J183" i="1" s="1"/>
  <c r="I180" i="1"/>
  <c r="J180" i="1" s="1"/>
  <c r="G33" i="1"/>
  <c r="I156" i="1"/>
  <c r="J156" i="1" s="1"/>
  <c r="E174" i="1"/>
  <c r="H174" i="1"/>
  <c r="F174" i="1" s="1"/>
  <c r="G17" i="1"/>
  <c r="G233" i="1"/>
  <c r="K130" i="1"/>
  <c r="L130" i="1" s="1"/>
  <c r="K131" i="1"/>
  <c r="L131" i="1" s="1"/>
  <c r="I116" i="1"/>
  <c r="J116" i="1" s="1"/>
  <c r="G187" i="1" l="1"/>
  <c r="J236" i="1"/>
  <c r="F236" i="1" s="1"/>
  <c r="E236" i="1"/>
  <c r="H233" i="1"/>
  <c r="F233" i="1" s="1"/>
  <c r="E233" i="1"/>
  <c r="E232" i="1"/>
  <c r="H232" i="1"/>
  <c r="F232" i="1" s="1"/>
  <c r="I119" i="1"/>
  <c r="J119" i="1" s="1"/>
  <c r="AE9" i="1"/>
  <c r="AB8" i="1"/>
  <c r="E177" i="1"/>
  <c r="H177" i="1"/>
  <c r="F177" i="1" s="1"/>
  <c r="K200" i="1"/>
  <c r="L200" i="1" s="1"/>
  <c r="J243" i="1"/>
  <c r="F243" i="1" s="1"/>
  <c r="E243" i="1"/>
  <c r="E18" i="1"/>
  <c r="H18" i="1"/>
  <c r="F18" i="1" s="1"/>
  <c r="K219" i="1"/>
  <c r="L219" i="1" s="1"/>
  <c r="I154" i="1"/>
  <c r="J175" i="1"/>
  <c r="E175" i="1"/>
  <c r="E37" i="1"/>
  <c r="H37" i="1"/>
  <c r="F37" i="1" s="1"/>
  <c r="I118" i="1"/>
  <c r="J118" i="1" s="1"/>
  <c r="H35" i="1"/>
  <c r="F35" i="1" s="1"/>
  <c r="E35" i="1"/>
  <c r="H52" i="1"/>
  <c r="E178" i="1"/>
  <c r="H178" i="1"/>
  <c r="F178" i="1" s="1"/>
  <c r="K218" i="1"/>
  <c r="L218" i="1" s="1"/>
  <c r="G40" i="1"/>
  <c r="I181" i="1"/>
  <c r="J181" i="1" s="1"/>
  <c r="I182" i="1"/>
  <c r="J182" i="1" s="1"/>
  <c r="G166" i="1"/>
  <c r="E78" i="1"/>
  <c r="H78" i="1"/>
  <c r="G192" i="1"/>
  <c r="G184" i="1"/>
  <c r="G44" i="1"/>
  <c r="K127" i="1"/>
  <c r="L127" i="1" s="1"/>
  <c r="H50" i="1"/>
  <c r="H17" i="1"/>
  <c r="F17" i="1" s="1"/>
  <c r="E17" i="1"/>
  <c r="G240" i="1"/>
  <c r="G36" i="1"/>
  <c r="E188" i="1"/>
  <c r="H188" i="1"/>
  <c r="F188" i="1" s="1"/>
  <c r="H45" i="1"/>
  <c r="J242" i="1"/>
  <c r="F242" i="1" s="1"/>
  <c r="E242" i="1"/>
  <c r="G189" i="1"/>
  <c r="K129" i="1"/>
  <c r="L129" i="1" s="1"/>
  <c r="G42" i="1"/>
  <c r="H167" i="1"/>
  <c r="G128" i="1"/>
  <c r="H43" i="1"/>
  <c r="H153" i="1"/>
  <c r="F198" i="1"/>
  <c r="K203" i="1"/>
  <c r="L203" i="1" s="1"/>
  <c r="H190" i="1"/>
  <c r="F190" i="1" s="1"/>
  <c r="E190" i="1"/>
  <c r="E176" i="1"/>
  <c r="H176" i="1"/>
  <c r="F176" i="1" s="1"/>
  <c r="E186" i="1"/>
  <c r="H186" i="1"/>
  <c r="F186" i="1" s="1"/>
  <c r="H41" i="1"/>
  <c r="H104" i="1"/>
  <c r="K117" i="1"/>
  <c r="L117" i="1" s="1"/>
  <c r="K65" i="1"/>
  <c r="L65" i="1" s="1"/>
  <c r="H38" i="1"/>
  <c r="J47" i="1"/>
  <c r="E47" i="1"/>
  <c r="G130" i="1"/>
  <c r="G39" i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68" i="1"/>
  <c r="J68" i="1" s="1"/>
  <c r="AB10" i="1"/>
  <c r="L229" i="1"/>
  <c r="I29" i="1"/>
  <c r="J29" i="1" s="1"/>
  <c r="E33" i="1"/>
  <c r="H33" i="1"/>
  <c r="F33" i="1" s="1"/>
  <c r="F284" i="1"/>
  <c r="L276" i="1"/>
  <c r="F276" i="1" s="1"/>
  <c r="AJ284" i="1"/>
  <c r="AL284" i="1" s="1"/>
  <c r="L285" i="1"/>
  <c r="F285" i="1" s="1"/>
  <c r="G32" i="1"/>
  <c r="K202" i="1"/>
  <c r="L202" i="1" s="1"/>
  <c r="E124" i="1"/>
  <c r="H124" i="1"/>
  <c r="F124" i="1" s="1"/>
  <c r="G193" i="1"/>
  <c r="G168" i="1"/>
  <c r="G185" i="1"/>
  <c r="K20" i="1"/>
  <c r="L20" i="1" s="1"/>
  <c r="E16" i="1"/>
  <c r="H16" i="1"/>
  <c r="F16" i="1" s="1"/>
  <c r="I48" i="1"/>
  <c r="H105" i="1"/>
  <c r="H51" i="1"/>
  <c r="K220" i="1"/>
  <c r="L220" i="1" s="1"/>
  <c r="E191" i="1"/>
  <c r="H191" i="1"/>
  <c r="F191" i="1" s="1"/>
  <c r="J237" i="1"/>
  <c r="F237" i="1" s="1"/>
  <c r="E237" i="1"/>
  <c r="G196" i="1"/>
  <c r="G34" i="1"/>
  <c r="E152" i="1"/>
  <c r="H152" i="1"/>
  <c r="F152" i="1" s="1"/>
  <c r="G179" i="1" l="1"/>
  <c r="G248" i="1"/>
  <c r="E187" i="1"/>
  <c r="H187" i="1"/>
  <c r="F187" i="1" s="1"/>
  <c r="H44" i="1"/>
  <c r="F44" i="1" s="1"/>
  <c r="E44" i="1"/>
  <c r="K142" i="1"/>
  <c r="L142" i="1" s="1"/>
  <c r="G131" i="1"/>
  <c r="K121" i="1"/>
  <c r="L121" i="1" s="1"/>
  <c r="K222" i="1"/>
  <c r="L222" i="1" s="1"/>
  <c r="K138" i="1"/>
  <c r="L138" i="1" s="1"/>
  <c r="I160" i="1"/>
  <c r="J160" i="1" s="1"/>
  <c r="E166" i="1"/>
  <c r="H166" i="1"/>
  <c r="F166" i="1" s="1"/>
  <c r="I121" i="1"/>
  <c r="J121" i="1" s="1"/>
  <c r="I102" i="1"/>
  <c r="J102" i="1" s="1"/>
  <c r="I163" i="1"/>
  <c r="J163" i="1" s="1"/>
  <c r="I244" i="1"/>
  <c r="J244" i="1" s="1"/>
  <c r="AA10" i="1" s="1"/>
  <c r="K126" i="1"/>
  <c r="L126" i="1" s="1"/>
  <c r="E34" i="1"/>
  <c r="H34" i="1"/>
  <c r="F34" i="1" s="1"/>
  <c r="E168" i="1"/>
  <c r="H168" i="1"/>
  <c r="K139" i="1"/>
  <c r="L139" i="1" s="1"/>
  <c r="K46" i="1"/>
  <c r="H184" i="1"/>
  <c r="F184" i="1" s="1"/>
  <c r="E184" i="1"/>
  <c r="E192" i="1"/>
  <c r="H192" i="1"/>
  <c r="F192" i="1" s="1"/>
  <c r="I51" i="1"/>
  <c r="I120" i="1"/>
  <c r="J120" i="1" s="1"/>
  <c r="H32" i="1"/>
  <c r="F32" i="1" s="1"/>
  <c r="E32" i="1"/>
  <c r="E39" i="1"/>
  <c r="H39" i="1"/>
  <c r="F39" i="1" s="1"/>
  <c r="K111" i="1"/>
  <c r="L111" i="1" s="1"/>
  <c r="E42" i="1"/>
  <c r="H42" i="1"/>
  <c r="E189" i="1"/>
  <c r="H189" i="1"/>
  <c r="F189" i="1" s="1"/>
  <c r="G116" i="1"/>
  <c r="I126" i="1"/>
  <c r="J126" i="1" s="1"/>
  <c r="I161" i="1"/>
  <c r="J161" i="1" s="1"/>
  <c r="I164" i="1"/>
  <c r="J164" i="1" s="1"/>
  <c r="G134" i="1"/>
  <c r="K146" i="1"/>
  <c r="L146" i="1" s="1"/>
  <c r="J154" i="1"/>
  <c r="F154" i="1" s="1"/>
  <c r="E154" i="1"/>
  <c r="I12" i="1"/>
  <c r="J12" i="1" s="1"/>
  <c r="G213" i="1"/>
  <c r="F175" i="1"/>
  <c r="AA8" i="1"/>
  <c r="AD9" i="1"/>
  <c r="G54" i="1"/>
  <c r="G55" i="1"/>
  <c r="E40" i="1"/>
  <c r="H40" i="1"/>
  <c r="F40" i="1" s="1"/>
  <c r="K209" i="1"/>
  <c r="L209" i="1" s="1"/>
  <c r="K108" i="1"/>
  <c r="L108" i="1" s="1"/>
  <c r="G225" i="1"/>
  <c r="I108" i="1"/>
  <c r="J108" i="1" s="1"/>
  <c r="I218" i="1"/>
  <c r="J218" i="1" s="1"/>
  <c r="H128" i="1"/>
  <c r="I111" i="1"/>
  <c r="J111" i="1" s="1"/>
  <c r="J48" i="1"/>
  <c r="F48" i="1" s="1"/>
  <c r="E48" i="1"/>
  <c r="H196" i="1"/>
  <c r="F196" i="1" s="1"/>
  <c r="E196" i="1"/>
  <c r="G125" i="1"/>
  <c r="E130" i="1"/>
  <c r="H130" i="1"/>
  <c r="F130" i="1" s="1"/>
  <c r="G226" i="1"/>
  <c r="G235" i="1"/>
  <c r="G231" i="1"/>
  <c r="G132" i="1"/>
  <c r="G241" i="1"/>
  <c r="G133" i="1"/>
  <c r="K149" i="1"/>
  <c r="L149" i="1" s="1"/>
  <c r="F78" i="1"/>
  <c r="I123" i="1"/>
  <c r="J123" i="1" s="1"/>
  <c r="I162" i="1"/>
  <c r="J162" i="1" s="1"/>
  <c r="K63" i="1"/>
  <c r="L63" i="1" s="1"/>
  <c r="I219" i="1"/>
  <c r="J219" i="1" s="1"/>
  <c r="G53" i="1"/>
  <c r="I209" i="1"/>
  <c r="J209" i="1" s="1"/>
  <c r="K52" i="1"/>
  <c r="L52" i="1" s="1"/>
  <c r="E36" i="1"/>
  <c r="H36" i="1"/>
  <c r="F36" i="1" s="1"/>
  <c r="G194" i="1"/>
  <c r="K201" i="1"/>
  <c r="L201" i="1" s="1"/>
  <c r="K45" i="1"/>
  <c r="K120" i="1"/>
  <c r="L120" i="1" s="1"/>
  <c r="K41" i="1"/>
  <c r="F47" i="1"/>
  <c r="I204" i="1"/>
  <c r="J204" i="1" s="1"/>
  <c r="E240" i="1"/>
  <c r="H240" i="1"/>
  <c r="F240" i="1" s="1"/>
  <c r="K118" i="1"/>
  <c r="L118" i="1" s="1"/>
  <c r="E193" i="1"/>
  <c r="H193" i="1"/>
  <c r="F193" i="1" s="1"/>
  <c r="K43" i="1"/>
  <c r="K167" i="1"/>
  <c r="K137" i="1"/>
  <c r="L137" i="1" s="1"/>
  <c r="I103" i="1"/>
  <c r="J103" i="1" s="1"/>
  <c r="K69" i="1"/>
  <c r="L69" i="1" s="1"/>
  <c r="K165" i="1"/>
  <c r="L165" i="1" s="1"/>
  <c r="K67" i="1"/>
  <c r="L67" i="1" s="1"/>
  <c r="G23" i="1"/>
  <c r="K38" i="1"/>
  <c r="K50" i="1"/>
  <c r="L50" i="1" s="1"/>
  <c r="I222" i="1"/>
  <c r="J222" i="1" s="1"/>
  <c r="K123" i="1"/>
  <c r="L123" i="1" s="1"/>
  <c r="K119" i="1"/>
  <c r="L119" i="1" s="1"/>
  <c r="G29" i="1"/>
  <c r="G227" i="1"/>
  <c r="K206" i="1"/>
  <c r="L206" i="1" s="1"/>
  <c r="I115" i="1"/>
  <c r="J115" i="1" s="1"/>
  <c r="K204" i="1"/>
  <c r="L204" i="1" s="1"/>
  <c r="G246" i="1"/>
  <c r="E185" i="1"/>
  <c r="H185" i="1"/>
  <c r="F185" i="1" s="1"/>
  <c r="G22" i="1"/>
  <c r="I153" i="1"/>
  <c r="J229" i="1" l="1"/>
  <c r="G211" i="1"/>
  <c r="H248" i="1"/>
  <c r="F248" i="1" s="1"/>
  <c r="E248" i="1"/>
  <c r="E179" i="1"/>
  <c r="H179" i="1"/>
  <c r="F179" i="1" s="1"/>
  <c r="E225" i="1"/>
  <c r="H225" i="1"/>
  <c r="F225" i="1" s="1"/>
  <c r="G20" i="1"/>
  <c r="I109" i="1"/>
  <c r="J109" i="1" s="1"/>
  <c r="G212" i="1"/>
  <c r="K147" i="1"/>
  <c r="L147" i="1" s="1"/>
  <c r="E131" i="1"/>
  <c r="H131" i="1"/>
  <c r="F131" i="1" s="1"/>
  <c r="J153" i="1"/>
  <c r="F153" i="1" s="1"/>
  <c r="E153" i="1"/>
  <c r="L38" i="1"/>
  <c r="F38" i="1" s="1"/>
  <c r="E38" i="1"/>
  <c r="H23" i="1"/>
  <c r="F23" i="1" s="1"/>
  <c r="E23" i="1"/>
  <c r="L167" i="1"/>
  <c r="F167" i="1" s="1"/>
  <c r="E167" i="1"/>
  <c r="I107" i="1"/>
  <c r="J107" i="1" s="1"/>
  <c r="E235" i="1"/>
  <c r="H235" i="1"/>
  <c r="F235" i="1" s="1"/>
  <c r="G247" i="1"/>
  <c r="I52" i="1"/>
  <c r="E134" i="1"/>
  <c r="H134" i="1"/>
  <c r="F134" i="1" s="1"/>
  <c r="F42" i="1"/>
  <c r="K107" i="1"/>
  <c r="L107" i="1" s="1"/>
  <c r="G19" i="1"/>
  <c r="I205" i="1"/>
  <c r="J205" i="1" s="1"/>
  <c r="I110" i="1"/>
  <c r="J110" i="1" s="1"/>
  <c r="H227" i="1"/>
  <c r="F227" i="1" s="1"/>
  <c r="E227" i="1"/>
  <c r="G234" i="1"/>
  <c r="G84" i="1"/>
  <c r="E132" i="1"/>
  <c r="H132" i="1"/>
  <c r="F132" i="1" s="1"/>
  <c r="G80" i="1"/>
  <c r="E231" i="1"/>
  <c r="H231" i="1"/>
  <c r="F231" i="1" s="1"/>
  <c r="E125" i="1"/>
  <c r="H125" i="1"/>
  <c r="F125" i="1" s="1"/>
  <c r="H55" i="1"/>
  <c r="G223" i="1"/>
  <c r="J51" i="1"/>
  <c r="F168" i="1"/>
  <c r="K106" i="1"/>
  <c r="L106" i="1" s="1"/>
  <c r="I50" i="1"/>
  <c r="G214" i="1"/>
  <c r="G7" i="1"/>
  <c r="H29" i="1"/>
  <c r="F29" i="1" s="1"/>
  <c r="E29" i="1"/>
  <c r="K115" i="1"/>
  <c r="L115" i="1" s="1"/>
  <c r="K88" i="1"/>
  <c r="L88" i="1" s="1"/>
  <c r="G6" i="1"/>
  <c r="K66" i="1"/>
  <c r="L66" i="1" s="1"/>
  <c r="I150" i="1"/>
  <c r="J150" i="1" s="1"/>
  <c r="E241" i="1"/>
  <c r="H241" i="1"/>
  <c r="F241" i="1" s="1"/>
  <c r="K89" i="1"/>
  <c r="L89" i="1" s="1"/>
  <c r="G21" i="1"/>
  <c r="G129" i="1"/>
  <c r="K128" i="1"/>
  <c r="K150" i="1"/>
  <c r="L150" i="1" s="1"/>
  <c r="G220" i="1"/>
  <c r="I224" i="1"/>
  <c r="J224" i="1" s="1"/>
  <c r="I106" i="1"/>
  <c r="J106" i="1" s="1"/>
  <c r="I88" i="1"/>
  <c r="J88" i="1" s="1"/>
  <c r="H226" i="1"/>
  <c r="F226" i="1" s="1"/>
  <c r="E226" i="1"/>
  <c r="L41" i="1"/>
  <c r="F41" i="1" s="1"/>
  <c r="E41" i="1"/>
  <c r="H53" i="1"/>
  <c r="K140" i="1"/>
  <c r="L140" i="1" s="1"/>
  <c r="K205" i="1"/>
  <c r="L205" i="1" s="1"/>
  <c r="H116" i="1"/>
  <c r="L46" i="1"/>
  <c r="F46" i="1" s="1"/>
  <c r="E46" i="1"/>
  <c r="K224" i="1"/>
  <c r="L224" i="1" s="1"/>
  <c r="G215" i="1"/>
  <c r="H54" i="1"/>
  <c r="K109" i="1"/>
  <c r="L109" i="1" s="1"/>
  <c r="G210" i="1"/>
  <c r="I89" i="1"/>
  <c r="J89" i="1" s="1"/>
  <c r="L43" i="1"/>
  <c r="E43" i="1"/>
  <c r="G216" i="1"/>
  <c r="K70" i="1"/>
  <c r="L70" i="1" s="1"/>
  <c r="K73" i="1"/>
  <c r="L73" i="1" s="1"/>
  <c r="K76" i="1"/>
  <c r="L76" i="1" s="1"/>
  <c r="K71" i="1"/>
  <c r="L71" i="1" s="1"/>
  <c r="K72" i="1"/>
  <c r="L72" i="1" s="1"/>
  <c r="K74" i="1"/>
  <c r="L74" i="1" s="1"/>
  <c r="K68" i="1"/>
  <c r="L68" i="1" s="1"/>
  <c r="K75" i="1"/>
  <c r="L75" i="1" s="1"/>
  <c r="K141" i="1"/>
  <c r="L141" i="1" s="1"/>
  <c r="L45" i="1"/>
  <c r="F45" i="1" s="1"/>
  <c r="E45" i="1"/>
  <c r="K199" i="1"/>
  <c r="L199" i="1" s="1"/>
  <c r="I221" i="1"/>
  <c r="J221" i="1" s="1"/>
  <c r="G217" i="1"/>
  <c r="E213" i="1"/>
  <c r="H213" i="1"/>
  <c r="F213" i="1" s="1"/>
  <c r="K151" i="1"/>
  <c r="L151" i="1" s="1"/>
  <c r="K144" i="1"/>
  <c r="L144" i="1" s="1"/>
  <c r="K221" i="1"/>
  <c r="L221" i="1" s="1"/>
  <c r="G230" i="1"/>
  <c r="K110" i="1"/>
  <c r="L110" i="1" s="1"/>
  <c r="G127" i="1"/>
  <c r="G81" i="1"/>
  <c r="E194" i="1"/>
  <c r="H194" i="1"/>
  <c r="F194" i="1" s="1"/>
  <c r="I149" i="1"/>
  <c r="J149" i="1" s="1"/>
  <c r="E246" i="1"/>
  <c r="H246" i="1"/>
  <c r="F246" i="1" s="1"/>
  <c r="E22" i="1"/>
  <c r="H22" i="1"/>
  <c r="F22" i="1" s="1"/>
  <c r="I139" i="1"/>
  <c r="J139" i="1" s="1"/>
  <c r="K148" i="1"/>
  <c r="L148" i="1" s="1"/>
  <c r="E133" i="1"/>
  <c r="H133" i="1"/>
  <c r="F133" i="1" s="1"/>
  <c r="G5" i="1"/>
  <c r="H211" i="1" l="1"/>
  <c r="F211" i="1" s="1"/>
  <c r="E211" i="1"/>
  <c r="E234" i="1"/>
  <c r="H234" i="1"/>
  <c r="F234" i="1" s="1"/>
  <c r="I114" i="1"/>
  <c r="J114" i="1" s="1"/>
  <c r="E212" i="1"/>
  <c r="H212" i="1"/>
  <c r="F212" i="1" s="1"/>
  <c r="H20" i="1"/>
  <c r="F20" i="1" s="1"/>
  <c r="E20" i="1"/>
  <c r="I146" i="1"/>
  <c r="J146" i="1" s="1"/>
  <c r="E216" i="1"/>
  <c r="H216" i="1"/>
  <c r="F216" i="1" s="1"/>
  <c r="G218" i="1"/>
  <c r="H80" i="1"/>
  <c r="F80" i="1" s="1"/>
  <c r="E80" i="1"/>
  <c r="G14" i="1"/>
  <c r="I137" i="1"/>
  <c r="J137" i="1" s="1"/>
  <c r="G244" i="1"/>
  <c r="E217" i="1"/>
  <c r="H217" i="1"/>
  <c r="F217" i="1" s="1"/>
  <c r="G15" i="1"/>
  <c r="I142" i="1"/>
  <c r="J142" i="1" s="1"/>
  <c r="J52" i="1"/>
  <c r="F52" i="1" s="1"/>
  <c r="E52" i="1"/>
  <c r="L128" i="1"/>
  <c r="F128" i="1" s="1"/>
  <c r="E128" i="1"/>
  <c r="E21" i="1"/>
  <c r="H21" i="1"/>
  <c r="F21" i="1" s="1"/>
  <c r="K53" i="1"/>
  <c r="K114" i="1"/>
  <c r="L114" i="1" s="1"/>
  <c r="G219" i="1"/>
  <c r="E215" i="1"/>
  <c r="H215" i="1"/>
  <c r="F215" i="1" s="1"/>
  <c r="G83" i="1"/>
  <c r="G77" i="1"/>
  <c r="E6" i="1"/>
  <c r="H6" i="1"/>
  <c r="F6" i="1" s="1"/>
  <c r="F43" i="1"/>
  <c r="J50" i="1"/>
  <c r="E50" i="1"/>
  <c r="G79" i="1"/>
  <c r="I105" i="1"/>
  <c r="H7" i="1"/>
  <c r="F7" i="1" s="1"/>
  <c r="E7" i="1"/>
  <c r="K64" i="1"/>
  <c r="L64" i="1" s="1"/>
  <c r="H127" i="1"/>
  <c r="F127" i="1" s="1"/>
  <c r="E127" i="1"/>
  <c r="E81" i="1"/>
  <c r="H81" i="1"/>
  <c r="F81" i="1" s="1"/>
  <c r="E210" i="1"/>
  <c r="H210" i="1"/>
  <c r="F210" i="1" s="1"/>
  <c r="AE10" i="1"/>
  <c r="AB9" i="1"/>
  <c r="H223" i="1"/>
  <c r="F223" i="1" s="1"/>
  <c r="E223" i="1"/>
  <c r="E19" i="1"/>
  <c r="H19" i="1"/>
  <c r="F19" i="1" s="1"/>
  <c r="K122" i="1"/>
  <c r="L122" i="1" s="1"/>
  <c r="I24" i="1"/>
  <c r="G13" i="1"/>
  <c r="H220" i="1"/>
  <c r="F220" i="1" s="1"/>
  <c r="E220" i="1"/>
  <c r="E214" i="1"/>
  <c r="H214" i="1"/>
  <c r="F214" i="1" s="1"/>
  <c r="K55" i="1"/>
  <c r="K54" i="1"/>
  <c r="I138" i="1"/>
  <c r="J138" i="1" s="1"/>
  <c r="K51" i="1"/>
  <c r="E129" i="1"/>
  <c r="H129" i="1"/>
  <c r="F129" i="1" s="1"/>
  <c r="I122" i="1"/>
  <c r="J122" i="1" s="1"/>
  <c r="H84" i="1"/>
  <c r="K116" i="1"/>
  <c r="I104" i="1"/>
  <c r="E5" i="1"/>
  <c r="H5" i="1"/>
  <c r="H230" i="1"/>
  <c r="E230" i="1"/>
  <c r="G126" i="1"/>
  <c r="G123" i="1"/>
  <c r="E247" i="1"/>
  <c r="H247" i="1"/>
  <c r="F247" i="1" s="1"/>
  <c r="G204" i="1" l="1"/>
  <c r="I62" i="1"/>
  <c r="J62" i="1" s="1"/>
  <c r="E15" i="1"/>
  <c r="H15" i="1"/>
  <c r="F15" i="1" s="1"/>
  <c r="E123" i="1"/>
  <c r="H123" i="1"/>
  <c r="F123" i="1" s="1"/>
  <c r="I56" i="1"/>
  <c r="J56" i="1" s="1"/>
  <c r="K57" i="1"/>
  <c r="L57" i="1" s="1"/>
  <c r="E13" i="1"/>
  <c r="H13" i="1"/>
  <c r="F13" i="1" s="1"/>
  <c r="F50" i="1"/>
  <c r="G149" i="1"/>
  <c r="G86" i="1"/>
  <c r="K60" i="1"/>
  <c r="L60" i="1" s="1"/>
  <c r="G162" i="1"/>
  <c r="G156" i="1"/>
  <c r="E219" i="1"/>
  <c r="H219" i="1"/>
  <c r="F219" i="1" s="1"/>
  <c r="G221" i="1"/>
  <c r="F5" i="1"/>
  <c r="G87" i="1"/>
  <c r="L55" i="1"/>
  <c r="F55" i="1" s="1"/>
  <c r="E55" i="1"/>
  <c r="I141" i="1"/>
  <c r="J141" i="1" s="1"/>
  <c r="J24" i="1"/>
  <c r="E24" i="1"/>
  <c r="K59" i="1"/>
  <c r="L59" i="1" s="1"/>
  <c r="I144" i="1"/>
  <c r="J144" i="1" s="1"/>
  <c r="G160" i="1"/>
  <c r="G155" i="1"/>
  <c r="G161" i="1"/>
  <c r="J105" i="1"/>
  <c r="F105" i="1" s="1"/>
  <c r="E105" i="1"/>
  <c r="K58" i="1"/>
  <c r="L58" i="1" s="1"/>
  <c r="L51" i="1"/>
  <c r="E51" i="1"/>
  <c r="I59" i="1"/>
  <c r="J59" i="1" s="1"/>
  <c r="E79" i="1"/>
  <c r="H79" i="1"/>
  <c r="I61" i="1"/>
  <c r="J61" i="1" s="1"/>
  <c r="I148" i="1"/>
  <c r="J148" i="1" s="1"/>
  <c r="L54" i="1"/>
  <c r="F54" i="1" s="1"/>
  <c r="E54" i="1"/>
  <c r="I57" i="1"/>
  <c r="J57" i="1" s="1"/>
  <c r="K61" i="1"/>
  <c r="L61" i="1" s="1"/>
  <c r="H77" i="1"/>
  <c r="F77" i="1" s="1"/>
  <c r="E77" i="1"/>
  <c r="G164" i="1"/>
  <c r="K62" i="1"/>
  <c r="L62" i="1" s="1"/>
  <c r="G146" i="1"/>
  <c r="J104" i="1"/>
  <c r="F104" i="1" s="1"/>
  <c r="E104" i="1"/>
  <c r="I140" i="1"/>
  <c r="J140" i="1" s="1"/>
  <c r="L116" i="1"/>
  <c r="F116" i="1" s="1"/>
  <c r="E116" i="1"/>
  <c r="I147" i="1"/>
  <c r="J147" i="1" s="1"/>
  <c r="K56" i="1"/>
  <c r="L56" i="1" s="1"/>
  <c r="G158" i="1"/>
  <c r="I60" i="1"/>
  <c r="J60" i="1" s="1"/>
  <c r="G12" i="1"/>
  <c r="I151" i="1"/>
  <c r="J151" i="1" s="1"/>
  <c r="F230" i="1"/>
  <c r="K145" i="1"/>
  <c r="L145" i="1" s="1"/>
  <c r="G163" i="1"/>
  <c r="K136" i="1"/>
  <c r="L136" i="1" s="1"/>
  <c r="G209" i="1"/>
  <c r="E244" i="1"/>
  <c r="H244" i="1"/>
  <c r="F244" i="1" s="1"/>
  <c r="H14" i="1"/>
  <c r="F14" i="1" s="1"/>
  <c r="E14" i="1"/>
  <c r="E218" i="1"/>
  <c r="H218" i="1"/>
  <c r="F218" i="1" s="1"/>
  <c r="K135" i="1"/>
  <c r="L135" i="1" s="1"/>
  <c r="E126" i="1"/>
  <c r="H126" i="1"/>
  <c r="F126" i="1" s="1"/>
  <c r="K143" i="1"/>
  <c r="L143" i="1" s="1"/>
  <c r="I58" i="1"/>
  <c r="J58" i="1" s="1"/>
  <c r="G159" i="1"/>
  <c r="H83" i="1"/>
  <c r="L53" i="1"/>
  <c r="F53" i="1" s="1"/>
  <c r="E53" i="1"/>
  <c r="G157" i="1"/>
  <c r="G142" i="1"/>
  <c r="G117" i="1" l="1"/>
  <c r="H142" i="1"/>
  <c r="F142" i="1" s="1"/>
  <c r="E142" i="1"/>
  <c r="AB4" i="1"/>
  <c r="AE5" i="1"/>
  <c r="F51" i="1"/>
  <c r="K83" i="1"/>
  <c r="G119" i="1"/>
  <c r="E162" i="1"/>
  <c r="H162" i="1"/>
  <c r="F162" i="1" s="1"/>
  <c r="G151" i="1"/>
  <c r="E160" i="1"/>
  <c r="H160" i="1"/>
  <c r="F160" i="1" s="1"/>
  <c r="G222" i="1"/>
  <c r="K84" i="1"/>
  <c r="E87" i="1"/>
  <c r="H87" i="1"/>
  <c r="F87" i="1" s="1"/>
  <c r="H221" i="1"/>
  <c r="F221" i="1" s="1"/>
  <c r="E221" i="1"/>
  <c r="E156" i="1"/>
  <c r="H156" i="1"/>
  <c r="F156" i="1" s="1"/>
  <c r="G111" i="1"/>
  <c r="F24" i="1"/>
  <c r="G150" i="1"/>
  <c r="H229" i="1"/>
  <c r="F229" i="1" s="1"/>
  <c r="E204" i="1"/>
  <c r="H204" i="1"/>
  <c r="F204" i="1" s="1"/>
  <c r="E159" i="1"/>
  <c r="H159" i="1"/>
  <c r="F159" i="1" s="1"/>
  <c r="E155" i="1"/>
  <c r="H155" i="1"/>
  <c r="F155" i="1" s="1"/>
  <c r="AE8" i="1"/>
  <c r="AB7" i="1"/>
  <c r="E158" i="1"/>
  <c r="H158" i="1"/>
  <c r="F158" i="1" s="1"/>
  <c r="G63" i="1"/>
  <c r="I112" i="1"/>
  <c r="J112" i="1" s="1"/>
  <c r="G137" i="1"/>
  <c r="K112" i="1"/>
  <c r="L112" i="1" s="1"/>
  <c r="G205" i="1"/>
  <c r="Z10" i="1"/>
  <c r="E157" i="1"/>
  <c r="H157" i="1"/>
  <c r="F157" i="1" s="1"/>
  <c r="E209" i="1"/>
  <c r="H209" i="1"/>
  <c r="F209" i="1" s="1"/>
  <c r="E163" i="1"/>
  <c r="H163" i="1"/>
  <c r="F163" i="1" s="1"/>
  <c r="G141" i="1"/>
  <c r="H86" i="1"/>
  <c r="F86" i="1" s="1"/>
  <c r="E86" i="1"/>
  <c r="F79" i="1"/>
  <c r="G115" i="1"/>
  <c r="I113" i="1"/>
  <c r="J113" i="1" s="1"/>
  <c r="G148" i="1"/>
  <c r="G147" i="1"/>
  <c r="G224" i="1"/>
  <c r="I99" i="1"/>
  <c r="J99" i="1" s="1"/>
  <c r="G118" i="1"/>
  <c r="G89" i="1"/>
  <c r="E146" i="1"/>
  <c r="H146" i="1"/>
  <c r="F146" i="1" s="1"/>
  <c r="E12" i="1"/>
  <c r="H12" i="1"/>
  <c r="E164" i="1"/>
  <c r="H164" i="1"/>
  <c r="F164" i="1" s="1"/>
  <c r="G140" i="1"/>
  <c r="G65" i="1"/>
  <c r="K99" i="1"/>
  <c r="L99" i="1" s="1"/>
  <c r="G139" i="1"/>
  <c r="G121" i="1"/>
  <c r="K113" i="1"/>
  <c r="L113" i="1" s="1"/>
  <c r="G108" i="1"/>
  <c r="G88" i="1"/>
  <c r="E161" i="1"/>
  <c r="H161" i="1"/>
  <c r="F161" i="1" s="1"/>
  <c r="G120" i="1"/>
  <c r="G144" i="1"/>
  <c r="E149" i="1"/>
  <c r="H149" i="1"/>
  <c r="F149" i="1" s="1"/>
  <c r="H117" i="1" l="1"/>
  <c r="F117" i="1" s="1"/>
  <c r="E117" i="1"/>
  <c r="G82" i="1"/>
  <c r="G85" i="1"/>
  <c r="E137" i="1"/>
  <c r="H137" i="1"/>
  <c r="F137" i="1" s="1"/>
  <c r="H139" i="1"/>
  <c r="E139" i="1"/>
  <c r="H151" i="1"/>
  <c r="F151" i="1" s="1"/>
  <c r="E151" i="1"/>
  <c r="I143" i="1"/>
  <c r="J143" i="1" s="1"/>
  <c r="H120" i="1"/>
  <c r="F120" i="1" s="1"/>
  <c r="E120" i="1"/>
  <c r="I100" i="1"/>
  <c r="J100" i="1" s="1"/>
  <c r="E150" i="1"/>
  <c r="H150" i="1"/>
  <c r="F150" i="1" s="1"/>
  <c r="G114" i="1"/>
  <c r="E140" i="1"/>
  <c r="H140" i="1"/>
  <c r="F140" i="1" s="1"/>
  <c r="E141" i="1"/>
  <c r="H141" i="1"/>
  <c r="F141" i="1" s="1"/>
  <c r="E147" i="1"/>
  <c r="H147" i="1"/>
  <c r="F147" i="1" s="1"/>
  <c r="G180" i="1"/>
  <c r="G107" i="1"/>
  <c r="G183" i="1"/>
  <c r="H111" i="1"/>
  <c r="F111" i="1" s="1"/>
  <c r="E111" i="1"/>
  <c r="H63" i="1"/>
  <c r="G30" i="1"/>
  <c r="L84" i="1"/>
  <c r="F84" i="1" s="1"/>
  <c r="E84" i="1"/>
  <c r="E115" i="1"/>
  <c r="H115" i="1"/>
  <c r="F115" i="1" s="1"/>
  <c r="H89" i="1"/>
  <c r="F89" i="1" s="1"/>
  <c r="E89" i="1"/>
  <c r="F12" i="1"/>
  <c r="H224" i="1"/>
  <c r="F224" i="1" s="1"/>
  <c r="E224" i="1"/>
  <c r="E222" i="1"/>
  <c r="H222" i="1"/>
  <c r="F222" i="1" s="1"/>
  <c r="E119" i="1"/>
  <c r="H119" i="1"/>
  <c r="F119" i="1" s="1"/>
  <c r="I26" i="1"/>
  <c r="G106" i="1"/>
  <c r="H148" i="1"/>
  <c r="F148" i="1" s="1"/>
  <c r="E148" i="1"/>
  <c r="E144" i="1"/>
  <c r="H144" i="1"/>
  <c r="F144" i="1" s="1"/>
  <c r="G102" i="1"/>
  <c r="E121" i="1"/>
  <c r="H121" i="1"/>
  <c r="F121" i="1" s="1"/>
  <c r="G138" i="1"/>
  <c r="G103" i="1"/>
  <c r="E205" i="1"/>
  <c r="H205" i="1"/>
  <c r="F205" i="1" s="1"/>
  <c r="H65" i="1"/>
  <c r="AE7" i="1"/>
  <c r="AB6" i="1"/>
  <c r="L83" i="1"/>
  <c r="E83" i="1"/>
  <c r="E118" i="1"/>
  <c r="H118" i="1"/>
  <c r="F118" i="1" s="1"/>
  <c r="G31" i="1"/>
  <c r="E88" i="1"/>
  <c r="H88" i="1"/>
  <c r="F88" i="1" s="1"/>
  <c r="E108" i="1"/>
  <c r="H108" i="1"/>
  <c r="G110" i="1"/>
  <c r="G56" i="1"/>
  <c r="K100" i="1"/>
  <c r="L100" i="1" s="1"/>
  <c r="I27" i="1"/>
  <c r="I136" i="1"/>
  <c r="J136" i="1" s="1"/>
  <c r="G109" i="1"/>
  <c r="I135" i="1"/>
  <c r="J135" i="1" s="1"/>
  <c r="I145" i="1"/>
  <c r="J145" i="1" s="1"/>
  <c r="E85" i="1" l="1"/>
  <c r="H85" i="1"/>
  <c r="F85" i="1" s="1"/>
  <c r="E82" i="1"/>
  <c r="H82" i="1"/>
  <c r="F82" i="1" s="1"/>
  <c r="AD7" i="1"/>
  <c r="G59" i="1"/>
  <c r="J26" i="1"/>
  <c r="E26" i="1"/>
  <c r="G61" i="1"/>
  <c r="E109" i="1"/>
  <c r="H109" i="1"/>
  <c r="F109" i="1" s="1"/>
  <c r="G143" i="1"/>
  <c r="J27" i="1"/>
  <c r="F27" i="1" s="1"/>
  <c r="E27" i="1"/>
  <c r="K28" i="1"/>
  <c r="L28" i="1" s="1"/>
  <c r="I208" i="1"/>
  <c r="J208" i="1" s="1"/>
  <c r="I28" i="1"/>
  <c r="J28" i="1" s="1"/>
  <c r="E110" i="1"/>
  <c r="H110" i="1"/>
  <c r="F110" i="1" s="1"/>
  <c r="E107" i="1"/>
  <c r="H107" i="1"/>
  <c r="F107" i="1" s="1"/>
  <c r="G62" i="1"/>
  <c r="E103" i="1"/>
  <c r="H103" i="1"/>
  <c r="F103" i="1" s="1"/>
  <c r="E106" i="1"/>
  <c r="H106" i="1"/>
  <c r="F106" i="1" s="1"/>
  <c r="G182" i="1"/>
  <c r="G181" i="1"/>
  <c r="I207" i="1"/>
  <c r="J207" i="1" s="1"/>
  <c r="E114" i="1"/>
  <c r="H114" i="1"/>
  <c r="F114" i="1" s="1"/>
  <c r="F139" i="1"/>
  <c r="G60" i="1"/>
  <c r="G145" i="1"/>
  <c r="E180" i="1"/>
  <c r="H180" i="1"/>
  <c r="E183" i="1"/>
  <c r="H183" i="1"/>
  <c r="F183" i="1" s="1"/>
  <c r="K94" i="1"/>
  <c r="L94" i="1" s="1"/>
  <c r="K97" i="1"/>
  <c r="L97" i="1" s="1"/>
  <c r="E102" i="1"/>
  <c r="H102" i="1"/>
  <c r="F102" i="1" s="1"/>
  <c r="K91" i="1"/>
  <c r="L91" i="1" s="1"/>
  <c r="I91" i="1"/>
  <c r="J91" i="1" s="1"/>
  <c r="E31" i="1"/>
  <c r="H31" i="1"/>
  <c r="F31" i="1" s="1"/>
  <c r="I98" i="1"/>
  <c r="J98" i="1" s="1"/>
  <c r="AA6" i="1"/>
  <c r="E30" i="1"/>
  <c r="H30" i="1"/>
  <c r="F30" i="1" s="1"/>
  <c r="I65" i="1"/>
  <c r="I63" i="1"/>
  <c r="H56" i="1"/>
  <c r="E56" i="1"/>
  <c r="F83" i="1"/>
  <c r="I97" i="1"/>
  <c r="J97" i="1" s="1"/>
  <c r="G122" i="1"/>
  <c r="F108" i="1"/>
  <c r="G57" i="1"/>
  <c r="E138" i="1"/>
  <c r="H138" i="1"/>
  <c r="F138" i="1" s="1"/>
  <c r="G58" i="1"/>
  <c r="AD8" i="1"/>
  <c r="AA7" i="1"/>
  <c r="K98" i="1"/>
  <c r="L98" i="1" s="1"/>
  <c r="AE4" i="1" l="1"/>
  <c r="E61" i="1"/>
  <c r="H61" i="1"/>
  <c r="F61" i="1" s="1"/>
  <c r="I90" i="1"/>
  <c r="J90" i="1" s="1"/>
  <c r="J63" i="1"/>
  <c r="E63" i="1"/>
  <c r="F180" i="1"/>
  <c r="H62" i="1"/>
  <c r="F62" i="1" s="1"/>
  <c r="E62" i="1"/>
  <c r="G135" i="1"/>
  <c r="E143" i="1"/>
  <c r="H143" i="1"/>
  <c r="K92" i="1"/>
  <c r="L92" i="1" s="1"/>
  <c r="G99" i="1"/>
  <c r="E58" i="1"/>
  <c r="H58" i="1"/>
  <c r="F58" i="1" s="1"/>
  <c r="H122" i="1"/>
  <c r="F122" i="1" s="1"/>
  <c r="E122" i="1"/>
  <c r="J65" i="1"/>
  <c r="F65" i="1" s="1"/>
  <c r="E65" i="1"/>
  <c r="I92" i="1"/>
  <c r="J92" i="1" s="1"/>
  <c r="G207" i="1"/>
  <c r="G113" i="1"/>
  <c r="K90" i="1"/>
  <c r="L90" i="1" s="1"/>
  <c r="E145" i="1"/>
  <c r="H145" i="1"/>
  <c r="F145" i="1" s="1"/>
  <c r="E57" i="1"/>
  <c r="H57" i="1"/>
  <c r="F57" i="1" s="1"/>
  <c r="I94" i="1"/>
  <c r="J94" i="1" s="1"/>
  <c r="E60" i="1"/>
  <c r="H60" i="1"/>
  <c r="F60" i="1" s="1"/>
  <c r="E181" i="1"/>
  <c r="H181" i="1"/>
  <c r="F181" i="1" s="1"/>
  <c r="F26" i="1"/>
  <c r="AD4" i="1"/>
  <c r="G136" i="1"/>
  <c r="G112" i="1"/>
  <c r="F56" i="1"/>
  <c r="E182" i="1"/>
  <c r="H182" i="1"/>
  <c r="F182" i="1" s="1"/>
  <c r="G208" i="1"/>
  <c r="H59" i="1"/>
  <c r="F59" i="1" s="1"/>
  <c r="E59" i="1"/>
  <c r="AC9" i="1" l="1"/>
  <c r="E113" i="1"/>
  <c r="H113" i="1"/>
  <c r="F113" i="1" s="1"/>
  <c r="Z8" i="1"/>
  <c r="G28" i="1"/>
  <c r="H208" i="1"/>
  <c r="F208" i="1" s="1"/>
  <c r="E208" i="1"/>
  <c r="H112" i="1"/>
  <c r="E112" i="1"/>
  <c r="E207" i="1"/>
  <c r="H207" i="1"/>
  <c r="F207" i="1" s="1"/>
  <c r="F63" i="1"/>
  <c r="I199" i="1"/>
  <c r="J199" i="1" s="1"/>
  <c r="E136" i="1"/>
  <c r="H136" i="1"/>
  <c r="F136" i="1" s="1"/>
  <c r="F143" i="1"/>
  <c r="I203" i="1"/>
  <c r="J203" i="1" s="1"/>
  <c r="G66" i="1"/>
  <c r="G100" i="1"/>
  <c r="I200" i="1"/>
  <c r="J200" i="1" s="1"/>
  <c r="I206" i="1"/>
  <c r="J206" i="1" s="1"/>
  <c r="I202" i="1"/>
  <c r="J202" i="1" s="1"/>
  <c r="G64" i="1"/>
  <c r="E99" i="1"/>
  <c r="H99" i="1"/>
  <c r="F99" i="1" s="1"/>
  <c r="I201" i="1"/>
  <c r="J201" i="1" s="1"/>
  <c r="E135" i="1"/>
  <c r="H135" i="1"/>
  <c r="F135" i="1" s="1"/>
  <c r="AD10" i="1" l="1"/>
  <c r="AA9" i="1"/>
  <c r="H66" i="1"/>
  <c r="G69" i="1"/>
  <c r="E100" i="1"/>
  <c r="H100" i="1"/>
  <c r="F100" i="1" s="1"/>
  <c r="G97" i="1"/>
  <c r="K96" i="1"/>
  <c r="L96" i="1" s="1"/>
  <c r="E28" i="1"/>
  <c r="H28" i="1"/>
  <c r="I96" i="1"/>
  <c r="J96" i="1" s="1"/>
  <c r="G165" i="1"/>
  <c r="G68" i="1"/>
  <c r="G91" i="1"/>
  <c r="G98" i="1"/>
  <c r="H64" i="1"/>
  <c r="G67" i="1"/>
  <c r="F112" i="1"/>
  <c r="AC7" i="1"/>
  <c r="Z6" i="1"/>
  <c r="E67" i="1" l="1"/>
  <c r="H67" i="1"/>
  <c r="F67" i="1" s="1"/>
  <c r="G206" i="1"/>
  <c r="G203" i="1"/>
  <c r="E69" i="1"/>
  <c r="H69" i="1"/>
  <c r="F69" i="1" s="1"/>
  <c r="G199" i="1"/>
  <c r="E91" i="1"/>
  <c r="H91" i="1"/>
  <c r="F91" i="1" s="1"/>
  <c r="G200" i="1"/>
  <c r="I66" i="1"/>
  <c r="G90" i="1"/>
  <c r="I95" i="1"/>
  <c r="J95" i="1" s="1"/>
  <c r="H68" i="1"/>
  <c r="F68" i="1" s="1"/>
  <c r="E68" i="1"/>
  <c r="K95" i="1"/>
  <c r="L95" i="1" s="1"/>
  <c r="H98" i="1"/>
  <c r="F98" i="1" s="1"/>
  <c r="E98" i="1"/>
  <c r="I93" i="1"/>
  <c r="J93" i="1" s="1"/>
  <c r="I64" i="1"/>
  <c r="G92" i="1"/>
  <c r="K93" i="1"/>
  <c r="L93" i="1" s="1"/>
  <c r="E165" i="1"/>
  <c r="H165" i="1"/>
  <c r="F28" i="1"/>
  <c r="AC4" i="1"/>
  <c r="E97" i="1"/>
  <c r="H97" i="1"/>
  <c r="F97" i="1" s="1"/>
  <c r="AE6" i="1" l="1"/>
  <c r="AB5" i="1"/>
  <c r="G201" i="1"/>
  <c r="E199" i="1"/>
  <c r="H199" i="1"/>
  <c r="E203" i="1"/>
  <c r="H203" i="1"/>
  <c r="F203" i="1" s="1"/>
  <c r="E206" i="1"/>
  <c r="H206" i="1"/>
  <c r="F206" i="1" s="1"/>
  <c r="J64" i="1"/>
  <c r="E64" i="1"/>
  <c r="L4" i="1"/>
  <c r="E200" i="1"/>
  <c r="H200" i="1"/>
  <c r="F200" i="1" s="1"/>
  <c r="H92" i="1"/>
  <c r="F92" i="1" s="1"/>
  <c r="E92" i="1"/>
  <c r="J66" i="1"/>
  <c r="F66" i="1" s="1"/>
  <c r="E66" i="1"/>
  <c r="AA5" i="1"/>
  <c r="AD6" i="1"/>
  <c r="F165" i="1"/>
  <c r="Z7" i="1"/>
  <c r="AC8" i="1"/>
  <c r="G202" i="1"/>
  <c r="E90" i="1"/>
  <c r="H90" i="1"/>
  <c r="F199" i="1" l="1"/>
  <c r="E201" i="1"/>
  <c r="H201" i="1"/>
  <c r="F201" i="1" s="1"/>
  <c r="F90" i="1"/>
  <c r="J4" i="1"/>
  <c r="AA4" i="1"/>
  <c r="AD5" i="1"/>
  <c r="F64" i="1"/>
  <c r="G94" i="1"/>
  <c r="E202" i="1"/>
  <c r="H202" i="1"/>
  <c r="F202" i="1" s="1"/>
  <c r="Z9" i="1" l="1"/>
  <c r="G72" i="1"/>
  <c r="G96" i="1"/>
  <c r="G75" i="1"/>
  <c r="E94" i="1"/>
  <c r="H94" i="1"/>
  <c r="F94" i="1" s="1"/>
  <c r="G70" i="1"/>
  <c r="G73" i="1"/>
  <c r="G74" i="1"/>
  <c r="G76" i="1"/>
  <c r="G71" i="1"/>
  <c r="AC10" i="1"/>
  <c r="E75" i="1" l="1"/>
  <c r="H75" i="1"/>
  <c r="F75" i="1" s="1"/>
  <c r="E96" i="1"/>
  <c r="H96" i="1"/>
  <c r="F96" i="1" s="1"/>
  <c r="E72" i="1"/>
  <c r="H72" i="1"/>
  <c r="F72" i="1" s="1"/>
  <c r="E73" i="1"/>
  <c r="H73" i="1"/>
  <c r="F73" i="1" s="1"/>
  <c r="H71" i="1"/>
  <c r="F71" i="1" s="1"/>
  <c r="E71" i="1"/>
  <c r="E70" i="1"/>
  <c r="H70" i="1"/>
  <c r="E76" i="1"/>
  <c r="H76" i="1"/>
  <c r="F76" i="1" s="1"/>
  <c r="G93" i="1"/>
  <c r="G95" i="1"/>
  <c r="H74" i="1"/>
  <c r="F74" i="1" s="1"/>
  <c r="E74" i="1"/>
  <c r="H95" i="1" l="1"/>
  <c r="F95" i="1" s="1"/>
  <c r="E95" i="1"/>
  <c r="F70" i="1"/>
  <c r="AC5" i="1"/>
  <c r="Z4" i="1"/>
  <c r="E93" i="1"/>
  <c r="H93" i="1"/>
  <c r="F93" i="1" l="1"/>
  <c r="AC6" i="1"/>
  <c r="Z5" i="1"/>
  <c r="H4" i="1"/>
  <c r="F4" i="1" l="1"/>
  <c r="I19" i="14" l="1"/>
  <c r="I20" i="14"/>
  <c r="E14" i="15" l="1"/>
  <c r="G14" i="15" s="1"/>
  <c r="E13" i="15"/>
  <c r="G13" i="1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4" authorId="0" shapeId="0" xr:uid="{7A3F3828-424C-44BB-931D-3DC63CEF0179}">
      <text>
        <r>
          <rPr>
            <sz val="8"/>
            <color indexed="8"/>
            <rFont val="Arial"/>
            <family val="2"/>
          </rPr>
          <t>AC열에 수식을 나누어 참조하였습니다.</t>
        </r>
      </text>
    </comment>
    <comment ref="J4" authorId="0" shapeId="0" xr:uid="{89F5031E-C497-4F04-A83C-6B57EA93CC6F}">
      <text>
        <r>
          <rPr>
            <sz val="8"/>
            <color indexed="8"/>
            <rFont val="Arial"/>
            <family val="2"/>
          </rPr>
          <t>AD열에 수식을 나누어 참조하였습니다.</t>
        </r>
      </text>
    </comment>
    <comment ref="L4" authorId="0" shapeId="0" xr:uid="{698D4D41-36A8-497A-B605-79182CB1C435}">
      <text>
        <r>
          <rPr>
            <sz val="8"/>
            <color indexed="8"/>
            <rFont val="Arial"/>
            <family val="2"/>
          </rPr>
          <t>AE열에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<sst xmlns="http://schemas.openxmlformats.org/spreadsheetml/2006/main" count="3631" uniqueCount="1415">
  <si>
    <t>1260</t>
  </si>
  <si>
    <t>SF05000</t>
  </si>
  <si>
    <t>소형고압블럭(t=6-8㎝)</t>
  </si>
  <si>
    <t>SF02800</t>
  </si>
  <si>
    <t>QEQTY2</t>
  </si>
  <si>
    <t>(SANG + JUNG + KWAN)*10^-4</t>
  </si>
  <si>
    <t>SH01029</t>
  </si>
  <si>
    <t>No.18 관목전정</t>
  </si>
  <si>
    <t>2040</t>
  </si>
  <si>
    <t xml:space="preserve">TUP61                                                                                               </t>
  </si>
  <si>
    <t>#26 암파쇄방호시설 설치</t>
  </si>
  <si>
    <t>200x200</t>
  </si>
  <si>
    <t>1500</t>
  </si>
  <si>
    <t>H=7.5M</t>
  </si>
  <si>
    <t>No.16 배수로준설토제거</t>
  </si>
  <si>
    <t>ZB0000B402</t>
  </si>
  <si>
    <t xml:space="preserve">TUP62                                                                                               </t>
  </si>
  <si>
    <t>1220</t>
  </si>
  <si>
    <t>S9501141</t>
  </si>
  <si>
    <t>SV00124</t>
  </si>
  <si>
    <t xml:space="preserve">   나.부 가 가 치 세</t>
  </si>
  <si>
    <t>흙속매설용</t>
  </si>
  <si>
    <t>290</t>
  </si>
  <si>
    <t>SG00041</t>
  </si>
  <si>
    <t>Y310E00</t>
  </si>
  <si>
    <t>No.36 신축이음장치 교체</t>
  </si>
  <si>
    <t>No.11 일반난간지주 교체</t>
  </si>
  <si>
    <t>SH01027</t>
  </si>
  <si>
    <t>No.32 신축이음장치 교체</t>
  </si>
  <si>
    <t xml:space="preserve">TUP21                                                                                               </t>
  </si>
  <si>
    <t>2000</t>
  </si>
  <si>
    <t>적용단위</t>
  </si>
  <si>
    <t>1540</t>
  </si>
  <si>
    <t>수 량</t>
  </si>
  <si>
    <t>SF03320</t>
  </si>
  <si>
    <t>B-TYPE, t=5cm</t>
  </si>
  <si>
    <t>Φ150, T=15CM</t>
  </si>
  <si>
    <t>라운드레일</t>
  </si>
  <si>
    <t>250</t>
  </si>
  <si>
    <t>SE04833</t>
  </si>
  <si>
    <t>#73 차선도색(차로밑그림)공용구간</t>
  </si>
  <si>
    <t>530</t>
  </si>
  <si>
    <t>Ⅲ. 폐기물 처리비</t>
  </si>
  <si>
    <t>노임계금액소숫점</t>
  </si>
  <si>
    <t>S3050116</t>
  </si>
  <si>
    <t>1580</t>
  </si>
  <si>
    <t>SE04750</t>
  </si>
  <si>
    <t>#146 로봇신호수 설치 및 철거</t>
  </si>
  <si>
    <t>SF04200</t>
  </si>
  <si>
    <t>SH01002</t>
  </si>
  <si>
    <t>QEINC2</t>
  </si>
  <si>
    <t>#59 차선도색(페인트,수동식)공용구간</t>
  </si>
  <si>
    <t xml:space="preserve">JJ_LA                                                                                               </t>
  </si>
  <si>
    <t>SB08502</t>
  </si>
  <si>
    <t>#78 충격흡수시설(KCB-60KC)</t>
  </si>
  <si>
    <t>#24 암파쇄방호시설 설치</t>
  </si>
  <si>
    <t>인력</t>
  </si>
  <si>
    <t>#6 배수시설토사제거(인력터파기적용)</t>
  </si>
  <si>
    <t>wc-2,13mm,가열3등급</t>
  </si>
  <si>
    <t>210</t>
  </si>
  <si>
    <t>B-TYPE,시공량 할증계수(20㎡이하)</t>
  </si>
  <si>
    <t>S6031184</t>
  </si>
  <si>
    <t>#5 배수관(곡관)고압물청소</t>
  </si>
  <si>
    <t>#67 차선도색(융착식,수동식)공용구간</t>
  </si>
  <si>
    <t>#32 교면방수</t>
  </si>
  <si>
    <t>2080</t>
  </si>
  <si>
    <t>S5110310</t>
  </si>
  <si>
    <t>570</t>
  </si>
  <si>
    <t>SF051022</t>
  </si>
  <si>
    <t xml:space="preserve">    2. 부대공사</t>
  </si>
  <si>
    <t xml:space="preserve">P-1 소요작업조                          </t>
  </si>
  <si>
    <t>LA</t>
  </si>
  <si>
    <t>H=8.0M</t>
  </si>
  <si>
    <t>SF04670</t>
  </si>
  <si>
    <t>1810</t>
  </si>
  <si>
    <t>140</t>
  </si>
  <si>
    <t>#95 중앙분리대(2W)</t>
  </si>
  <si>
    <t>경    비</t>
  </si>
  <si>
    <t>H=3.0M</t>
  </si>
  <si>
    <t>SG00060</t>
  </si>
  <si>
    <t xml:space="preserve"> 낙석우려구간</t>
  </si>
  <si>
    <t>SH01006</t>
  </si>
  <si>
    <t>SF03910</t>
  </si>
  <si>
    <t>시간당노임산출계수(해상장비:버켓준설선)</t>
  </si>
  <si>
    <t>#139 안전신호수</t>
  </si>
  <si>
    <t>600×200×720</t>
  </si>
  <si>
    <t>소각5%이하</t>
  </si>
  <si>
    <t>S7040201</t>
  </si>
  <si>
    <t>620</t>
  </si>
  <si>
    <t>#31 안전시설목설치</t>
  </si>
  <si>
    <t>SR00124</t>
  </si>
  <si>
    <t xml:space="preserve"> 리어카</t>
  </si>
  <si>
    <t>노임금액소숫점</t>
  </si>
  <si>
    <t>#20 벌목</t>
  </si>
  <si>
    <t>1690</t>
  </si>
  <si>
    <t>C-TYPE,시공량 할증계수(12㎡이하),택코팅자재비제외</t>
  </si>
  <si>
    <t>#145 로봇신호수 설치 및 철거</t>
  </si>
  <si>
    <t>SV001277</t>
  </si>
  <si>
    <t>3인 1조</t>
  </si>
  <si>
    <t>노임단가소숫점</t>
  </si>
  <si>
    <t>기계, B21CM~30CM, 낙엽수</t>
  </si>
  <si>
    <t>SH01008</t>
  </si>
  <si>
    <t>No.44 교량점검시설 점검통로 철거</t>
  </si>
  <si>
    <t>SB08506</t>
  </si>
  <si>
    <t>100</t>
  </si>
  <si>
    <t>1850</t>
  </si>
  <si>
    <t>660</t>
  </si>
  <si>
    <t>Y101B520</t>
  </si>
  <si>
    <t>Φ100, T=15CM</t>
  </si>
  <si>
    <t>90</t>
  </si>
  <si>
    <t>#51 교명주 위치조정</t>
  </si>
  <si>
    <t>SV001603</t>
  </si>
  <si>
    <t>C-TYPE,t=5cm,택코팅자재비제외</t>
  </si>
  <si>
    <t>2390</t>
  </si>
  <si>
    <t>SF03950</t>
  </si>
  <si>
    <t>QLINCZ</t>
  </si>
  <si>
    <t>QH21</t>
  </si>
  <si>
    <t>S5110314</t>
  </si>
  <si>
    <t>SB015140</t>
  </si>
  <si>
    <t xml:space="preserve">TUP31                                                                                               </t>
  </si>
  <si>
    <t>변 수 명</t>
  </si>
  <si>
    <t>1170</t>
  </si>
  <si>
    <t>#81 충격흡수탱크(대)(PCS-3)</t>
  </si>
  <si>
    <t>SF05310</t>
  </si>
  <si>
    <t>820</t>
  </si>
  <si>
    <t>2430</t>
  </si>
  <si>
    <t>15m</t>
  </si>
  <si>
    <t>1890</t>
  </si>
  <si>
    <t>SB011919</t>
  </si>
  <si>
    <t>#44 절삭후 아스팔트 덧씌우기</t>
  </si>
  <si>
    <t>QUS2WON3</t>
  </si>
  <si>
    <t>50</t>
  </si>
  <si>
    <t>SR00141</t>
  </si>
  <si>
    <t>2350</t>
  </si>
  <si>
    <t>1610</t>
  </si>
  <si>
    <t xml:space="preserve">_x000D_
EQ = MA(10,0,20)*0.0054_x000D_
</t>
  </si>
  <si>
    <t xml:space="preserve">LA+ = </t>
  </si>
  <si>
    <t>H=0.1(스틸그레이팅 철거,설치포함)</t>
  </si>
  <si>
    <t>SF05350</t>
  </si>
  <si>
    <t>860</t>
  </si>
  <si>
    <t>1130</t>
  </si>
  <si>
    <t>A-TYPE,t=5cm</t>
  </si>
  <si>
    <t>180</t>
  </si>
  <si>
    <t xml:space="preserve">JJ_MA                                                                                               </t>
  </si>
  <si>
    <t>#60 차선도색(페인트,기계식)공용구간</t>
  </si>
  <si>
    <t>#115 도로반사경(2면)철거</t>
  </si>
  <si>
    <t>내역서</t>
  </si>
  <si>
    <t>QDECLA</t>
  </si>
  <si>
    <t>가드레일식(2M/경간)</t>
  </si>
  <si>
    <t>2310</t>
  </si>
  <si>
    <t>SB011917</t>
  </si>
  <si>
    <t>10</t>
  </si>
  <si>
    <t>QYEN2WON</t>
  </si>
  <si>
    <t>SF05430</t>
  </si>
  <si>
    <t>SH01023</t>
  </si>
  <si>
    <t>1650</t>
  </si>
  <si>
    <t>QOPtimeDecOp</t>
  </si>
  <si>
    <t>#105 삼각표지판</t>
  </si>
  <si>
    <t>0∼5m</t>
  </si>
  <si>
    <t>#100 중앙분리대차광망</t>
  </si>
  <si>
    <t>SD0031110</t>
  </si>
  <si>
    <t>금 액</t>
  </si>
  <si>
    <t>#43 절삭후 아스팔트 덧씌우기</t>
  </si>
  <si>
    <t xml:space="preserve">TUP41                                                                                               </t>
  </si>
  <si>
    <t>760</t>
  </si>
  <si>
    <t>2290</t>
  </si>
  <si>
    <t>YD01140</t>
  </si>
  <si>
    <t>S6031186</t>
  </si>
  <si>
    <t>S1001001-1</t>
  </si>
  <si>
    <t>#82 가드레일(인력식)2W</t>
  </si>
  <si>
    <t>EQ</t>
  </si>
  <si>
    <t>#39 소규모 포장복구(소파보수)</t>
  </si>
  <si>
    <t>1950</t>
  </si>
  <si>
    <t>S5110312</t>
  </si>
  <si>
    <t>SV001605</t>
  </si>
  <si>
    <t>H=6.0M</t>
  </si>
  <si>
    <t>#27 암파쇄방호시설 설치</t>
  </si>
  <si>
    <t>No.20 관목전정</t>
  </si>
  <si>
    <t>1790</t>
  </si>
  <si>
    <t>1:3</t>
  </si>
  <si>
    <t>720</t>
  </si>
  <si>
    <t xml:space="preserve">TUP42                                                                                               </t>
  </si>
  <si>
    <t>SE04831</t>
  </si>
  <si>
    <t>1910</t>
  </si>
  <si>
    <t>실선</t>
  </si>
  <si>
    <t>QOPtimeDecCnt</t>
  </si>
  <si>
    <t>SR00122</t>
  </si>
  <si>
    <t>500×300×10</t>
  </si>
  <si>
    <t>#140 안전신호수</t>
  </si>
  <si>
    <t>Ø 1000 MM</t>
  </si>
  <si>
    <t>ZB0000B400</t>
  </si>
  <si>
    <t>#147 교통시설비</t>
  </si>
  <si>
    <t>1750</t>
  </si>
  <si>
    <t>2210</t>
  </si>
  <si>
    <t>SV00126</t>
  </si>
  <si>
    <t>방호벽</t>
  </si>
  <si>
    <t>3600x2200,편지식</t>
  </si>
  <si>
    <t>공 종 명</t>
  </si>
  <si>
    <t>#137 작업보호차</t>
  </si>
  <si>
    <t>#42 절삭후 아스팔트 덧씌우기</t>
  </si>
  <si>
    <t>1인 1조</t>
  </si>
  <si>
    <t>SH01025</t>
  </si>
  <si>
    <t>2인 1조</t>
  </si>
  <si>
    <t>QECU2WON</t>
  </si>
  <si>
    <t>1030</t>
  </si>
  <si>
    <t>960</t>
  </si>
  <si>
    <t>노임할증계수(터널구간:야간)</t>
  </si>
  <si>
    <t>#25 암파쇄방호시설 설치</t>
  </si>
  <si>
    <t>ea</t>
  </si>
  <si>
    <t>노임할증계수(장대터널:주야간)</t>
  </si>
  <si>
    <t>백색-파선</t>
  </si>
  <si>
    <t>1710</t>
  </si>
  <si>
    <t>2250</t>
  </si>
  <si>
    <t xml:space="preserve">   값   </t>
  </si>
  <si>
    <t>경비계금액소숫점</t>
  </si>
  <si>
    <t>#125 보도블럭 포장헐기(t=6㎝)</t>
  </si>
  <si>
    <t>#45 아스팔트 덧씌우기</t>
  </si>
  <si>
    <t>단주식,D600</t>
  </si>
  <si>
    <t>#77 충격흡수시설(KCB-60KB)</t>
  </si>
  <si>
    <t xml:space="preserve">P-2 소요작업조                          </t>
  </si>
  <si>
    <t>1990</t>
  </si>
  <si>
    <t xml:space="preserve">     a.폐콘크리트</t>
  </si>
  <si>
    <t xml:space="preserve"> 일반구간</t>
  </si>
  <si>
    <t>SF05210</t>
  </si>
  <si>
    <t>920</t>
  </si>
  <si>
    <t>1070</t>
  </si>
  <si>
    <t>No.25 일반전정</t>
  </si>
  <si>
    <t>1440</t>
  </si>
  <si>
    <t xml:space="preserve">TUP51                                                                                               </t>
  </si>
  <si>
    <t>No.41 신축이음장치 교체</t>
  </si>
  <si>
    <t xml:space="preserve">P-3 소요작업조                          </t>
  </si>
  <si>
    <t>5∼10m</t>
  </si>
  <si>
    <t>S7040320</t>
  </si>
  <si>
    <t>No.7 일반레일설치(3단)</t>
  </si>
  <si>
    <t>2100</t>
  </si>
  <si>
    <t>#41 절삭후 아스팔트 덧씌우기</t>
  </si>
  <si>
    <t>SE04810</t>
  </si>
  <si>
    <t>SF06400</t>
  </si>
  <si>
    <t>Y310D00</t>
  </si>
  <si>
    <t>390</t>
  </si>
  <si>
    <t>QDECEQ</t>
  </si>
  <si>
    <t>주</t>
  </si>
  <si>
    <t>ZB0000B502</t>
  </si>
  <si>
    <t>1320</t>
  </si>
  <si>
    <t>SH01021</t>
  </si>
  <si>
    <t>#54 차선도색(페인트,수동식)공용구간</t>
  </si>
  <si>
    <t xml:space="preserve"> H=9.0M</t>
  </si>
  <si>
    <t>#4 교좌주위 고압물청소</t>
  </si>
  <si>
    <t>SF05660</t>
  </si>
  <si>
    <t>1400</t>
  </si>
  <si>
    <t>2140</t>
  </si>
  <si>
    <t>10∼15m</t>
  </si>
  <si>
    <t xml:space="preserve">TUP11                                                                                               </t>
  </si>
  <si>
    <t>No.5 일반레일설치(1단)</t>
  </si>
  <si>
    <t>SA02100</t>
  </si>
  <si>
    <t>QUS2WON1</t>
  </si>
  <si>
    <t>#119 잡철물 제품설치</t>
  </si>
  <si>
    <t>SF02900</t>
  </si>
  <si>
    <t>#36 텍코팅(인력식)</t>
  </si>
  <si>
    <t>합판2회(소규모)</t>
  </si>
  <si>
    <t>SF05100</t>
  </si>
  <si>
    <t>No.46 교량점검시설 점검계단 철거</t>
  </si>
  <si>
    <t xml:space="preserve">TUP52                                                                                               </t>
  </si>
  <si>
    <t>1360</t>
  </si>
  <si>
    <t>SE01910</t>
  </si>
  <si>
    <t>#79 충격흡수탱크(소)(PCS-1)</t>
  </si>
  <si>
    <t>#12 벌개 제근(인력)</t>
  </si>
  <si>
    <t>SR00128</t>
  </si>
  <si>
    <t>100MM,Finger joint</t>
  </si>
  <si>
    <t>S6031182</t>
  </si>
  <si>
    <t>중기야간경비산출계수</t>
  </si>
  <si>
    <t>비교검토</t>
  </si>
  <si>
    <t>2180</t>
  </si>
  <si>
    <t>H형, 4M/경간</t>
  </si>
  <si>
    <t>No.31 일반전정</t>
  </si>
  <si>
    <t>SB08504</t>
  </si>
  <si>
    <t>470</t>
  </si>
  <si>
    <t>황색-실선</t>
  </si>
  <si>
    <t>1변 1200 MM</t>
  </si>
  <si>
    <t>310</t>
  </si>
  <si>
    <t>SV001601</t>
  </si>
  <si>
    <t xml:space="preserve">     b. 조달수수료</t>
  </si>
  <si>
    <t>단 가</t>
  </si>
  <si>
    <t>QLINCX</t>
  </si>
  <si>
    <t>공</t>
  </si>
  <si>
    <t>비    고</t>
  </si>
  <si>
    <t>SR03240</t>
  </si>
  <si>
    <t>#106 원형표지판</t>
  </si>
  <si>
    <t>40m이하</t>
  </si>
  <si>
    <t>SF04420</t>
  </si>
  <si>
    <t>#19 벌목</t>
  </si>
  <si>
    <t>#80 충격흡수탱크(중)(PCS-2)</t>
  </si>
  <si>
    <t>S</t>
  </si>
  <si>
    <t>SF02700</t>
  </si>
  <si>
    <t>#72 차선도색(차로밑그림)공용구간</t>
  </si>
  <si>
    <t>1480</t>
  </si>
  <si>
    <t>430</t>
  </si>
  <si>
    <t>기계, B31CM~40CM, 상록수</t>
  </si>
  <si>
    <t>SH01004</t>
  </si>
  <si>
    <t>350</t>
  </si>
  <si>
    <t>B-TYPE,t=8cm,택코팅자재비제외</t>
  </si>
  <si>
    <t>노임할증계수(해상장비:주간)</t>
  </si>
  <si>
    <t>No.4 난간레일 해체</t>
  </si>
  <si>
    <t>#49 아스팔트 균열보수</t>
  </si>
  <si>
    <t>SR00126</t>
  </si>
  <si>
    <t>T=20mm</t>
  </si>
  <si>
    <t>#148 폐기물운반비</t>
  </si>
  <si>
    <t>#102 배수구 설치 천공</t>
  </si>
  <si>
    <t>SB0106</t>
  </si>
  <si>
    <t>QLINCB</t>
  </si>
  <si>
    <t>1270</t>
  </si>
  <si>
    <t>B-TYPE,시공량 할증계수(20㎡이하),택코팅자재비제외</t>
  </si>
  <si>
    <t xml:space="preserve">      충격흡수시설(KCB-60KC)</t>
  </si>
  <si>
    <t>G</t>
  </si>
  <si>
    <t>비 고</t>
  </si>
  <si>
    <t>30m이하</t>
  </si>
  <si>
    <t>QDM2WON</t>
  </si>
  <si>
    <t>1510</t>
  </si>
  <si>
    <t>노임할증계수(터널구간:주간)</t>
  </si>
  <si>
    <t xml:space="preserve"> H=7.5M</t>
  </si>
  <si>
    <t>2050</t>
  </si>
  <si>
    <t>#28 안전시설목설치(2.4 M / 조)</t>
  </si>
  <si>
    <t>SG00051</t>
  </si>
  <si>
    <t>280</t>
  </si>
  <si>
    <t>S9501151</t>
  </si>
  <si>
    <t>RSC-4:30ℓ/a</t>
  </si>
  <si>
    <t>1230</t>
  </si>
  <si>
    <t>No.39 신축이음장치 교체</t>
  </si>
  <si>
    <t>#91 가드레일(기계식)2W</t>
  </si>
  <si>
    <t>1550</t>
  </si>
  <si>
    <t>SD0431720</t>
  </si>
  <si>
    <t>No.35 신축이음장치 교체</t>
  </si>
  <si>
    <t>SF03330</t>
  </si>
  <si>
    <t>SH01037</t>
  </si>
  <si>
    <t>환율(사용자 환율1)</t>
  </si>
  <si>
    <t>#149 폐콘크리트처리비</t>
  </si>
  <si>
    <t>2010</t>
  </si>
  <si>
    <t>SB0108</t>
  </si>
  <si>
    <t>기계, B21CM~30CM, 상록수</t>
  </si>
  <si>
    <t>240</t>
  </si>
  <si>
    <t xml:space="preserve">YEN2WON                                                                                             </t>
  </si>
  <si>
    <t>1</t>
  </si>
  <si>
    <t>절단폭 900mm이하, 2차로차단</t>
  </si>
  <si>
    <t>1590</t>
  </si>
  <si>
    <t>B-TYPE, t=5cm택코팅자재비제외</t>
  </si>
  <si>
    <t>No.12 일반지주 설치</t>
  </si>
  <si>
    <t>절단폭 900mm이하, 1차로차단</t>
  </si>
  <si>
    <t>SH01012</t>
  </si>
  <si>
    <t>SF04210</t>
  </si>
  <si>
    <t>520</t>
  </si>
  <si>
    <t>No.21 관목전정</t>
  </si>
  <si>
    <t>#122 잡철물 규격철물설치</t>
  </si>
  <si>
    <t>#160 신구콘크리트 접합</t>
  </si>
  <si>
    <t>QDATE</t>
  </si>
  <si>
    <t>200</t>
  </si>
  <si>
    <t>#110 교통안전표지교체</t>
  </si>
  <si>
    <t>시간당노임산출계수(터널구간)</t>
  </si>
  <si>
    <t>#107 원형표지판</t>
  </si>
  <si>
    <t>SB0123</t>
  </si>
  <si>
    <t>SV001405</t>
  </si>
  <si>
    <t>MA</t>
  </si>
  <si>
    <t>#98 라운드레일(기계식)</t>
  </si>
  <si>
    <t>재료비할증계수(주야간)</t>
  </si>
  <si>
    <t>2090</t>
  </si>
  <si>
    <t>SV001503</t>
  </si>
  <si>
    <t>560</t>
  </si>
  <si>
    <t>준설차사용</t>
  </si>
  <si>
    <t>1800</t>
  </si>
  <si>
    <t>150</t>
  </si>
  <si>
    <t xml:space="preserve">P-6B 소요작업조                         </t>
  </si>
  <si>
    <t>합 계</t>
  </si>
  <si>
    <t>#70 차선도색(차로밑그림)공용구간</t>
  </si>
  <si>
    <t>측구(U,V형)</t>
  </si>
  <si>
    <t xml:space="preserve"> H=3.0M</t>
  </si>
  <si>
    <t>SG00070</t>
  </si>
  <si>
    <t>S5110424</t>
  </si>
  <si>
    <t xml:space="preserve">EQ+ = </t>
  </si>
  <si>
    <t xml:space="preserve"> H=8.0M</t>
  </si>
  <si>
    <t>SF05380</t>
  </si>
  <si>
    <t>#141 안전신호수</t>
  </si>
  <si>
    <t>AL 450×600</t>
  </si>
  <si>
    <t>SF04660</t>
  </si>
  <si>
    <t>할 증</t>
  </si>
  <si>
    <t>SB015110</t>
  </si>
  <si>
    <t>1680</t>
  </si>
  <si>
    <t xml:space="preserve"> 인력(0-1M)</t>
  </si>
  <si>
    <t>SH01016</t>
  </si>
  <si>
    <t>SF03900</t>
  </si>
  <si>
    <t>1조</t>
  </si>
  <si>
    <t>630</t>
  </si>
  <si>
    <t>SG00030</t>
  </si>
  <si>
    <t>SV001401</t>
  </si>
  <si>
    <t>B-TYPE, t=8cm</t>
  </si>
  <si>
    <t>110</t>
  </si>
  <si>
    <t>1840</t>
  </si>
  <si>
    <t>옹벽용</t>
  </si>
  <si>
    <t>#57 차선도색(페인트,수동식)공용구간</t>
  </si>
  <si>
    <t>문자</t>
  </si>
  <si>
    <t xml:space="preserve">어스앵커 공수                           </t>
  </si>
  <si>
    <t>QH31</t>
  </si>
  <si>
    <t>#1 고압물청소</t>
  </si>
  <si>
    <t>#104 삼각표지판</t>
  </si>
  <si>
    <t>No.30 일반전정</t>
  </si>
  <si>
    <t xml:space="preserve">      충격흡수시설(KCB-60K1)</t>
  </si>
  <si>
    <t>#69 차선도색(융착식,수동식)공용구간</t>
  </si>
  <si>
    <t>ton</t>
  </si>
  <si>
    <t>670</t>
  </si>
  <si>
    <t>80</t>
  </si>
  <si>
    <t>OP값</t>
  </si>
  <si>
    <t>노임할증계수(해상장비:야간)</t>
  </si>
  <si>
    <t>2380</t>
  </si>
  <si>
    <t>SF03940</t>
  </si>
  <si>
    <t>2.5Ton</t>
  </si>
  <si>
    <t>QLINCF</t>
  </si>
  <si>
    <t>2420</t>
  </si>
  <si>
    <t>#29 안전시설목설치</t>
  </si>
  <si>
    <t>1880</t>
  </si>
  <si>
    <t>1160</t>
  </si>
  <si>
    <t>SC04900</t>
  </si>
  <si>
    <t>830</t>
  </si>
  <si>
    <t>중기주야간할증계수</t>
  </si>
  <si>
    <t>1600</t>
  </si>
  <si>
    <t>T=30mm</t>
  </si>
  <si>
    <t>QMINC3</t>
  </si>
  <si>
    <t>#74 차선도색 제거</t>
  </si>
  <si>
    <t>40</t>
  </si>
  <si>
    <t>2340</t>
  </si>
  <si>
    <t xml:space="preserve">                                        </t>
  </si>
  <si>
    <t>190</t>
  </si>
  <si>
    <t>No.48 교량점검시설 점검계단 철거</t>
  </si>
  <si>
    <t>#52 교명판</t>
  </si>
  <si>
    <t>#118 잡철물 현장 제작설치</t>
  </si>
  <si>
    <t>#22 암파쇄방호시설 설치</t>
  </si>
  <si>
    <t>2460</t>
  </si>
  <si>
    <t>870</t>
  </si>
  <si>
    <t>1120</t>
  </si>
  <si>
    <t>S10010013</t>
  </si>
  <si>
    <t>QH1</t>
  </si>
  <si>
    <t>단위</t>
  </si>
  <si>
    <t>#40 소규모 포장복구(소파보수)</t>
  </si>
  <si>
    <t xml:space="preserve">     a.폐기물운반비</t>
  </si>
  <si>
    <t>T=100mm</t>
  </si>
  <si>
    <t>S10010011-2</t>
  </si>
  <si>
    <t>SF05420</t>
  </si>
  <si>
    <t>M3</t>
  </si>
  <si>
    <t>S95011311</t>
  </si>
  <si>
    <t>QDECMA</t>
  </si>
  <si>
    <t>2300</t>
  </si>
  <si>
    <t>No.24 일반전정</t>
  </si>
  <si>
    <t>도막식(THK=2.0mm 이상)</t>
  </si>
  <si>
    <t>규    격</t>
  </si>
  <si>
    <t>770</t>
  </si>
  <si>
    <t>군식, 옹벽위</t>
  </si>
  <si>
    <t>YD01150</t>
  </si>
  <si>
    <t>2280</t>
  </si>
  <si>
    <t>#2 신축이음 고압물세척</t>
  </si>
  <si>
    <t>(860*1300*800)</t>
  </si>
  <si>
    <t>낙석우려구간</t>
  </si>
  <si>
    <t>#85 가드레일(인력식)3W</t>
  </si>
  <si>
    <t>#33 교면방수</t>
  </si>
  <si>
    <t>안전시설</t>
  </si>
  <si>
    <t xml:space="preserve"> H=6.0M</t>
  </si>
  <si>
    <t>SR03140</t>
  </si>
  <si>
    <t>#7 배수관토사제거(인력)</t>
  </si>
  <si>
    <t>1단</t>
  </si>
  <si>
    <t>#121 잡철물 규격철물설치</t>
  </si>
  <si>
    <t>SV001501</t>
  </si>
  <si>
    <t>6.71㎾</t>
  </si>
  <si>
    <t>#158 신구콘크리트 접합</t>
  </si>
  <si>
    <t>1940</t>
  </si>
  <si>
    <t>730</t>
  </si>
  <si>
    <t>S5110422</t>
  </si>
  <si>
    <t xml:space="preserve">LA = </t>
  </si>
  <si>
    <t>QSABUN</t>
  </si>
  <si>
    <t>1780</t>
  </si>
  <si>
    <t>옹벽위</t>
  </si>
  <si>
    <t>#71 차선도색(차로밑그림)공용구간</t>
  </si>
  <si>
    <t>노 무 비</t>
  </si>
  <si>
    <t>경간</t>
  </si>
  <si>
    <t>#101 중앙분리대차광망</t>
  </si>
  <si>
    <t xml:space="preserve">   </t>
  </si>
  <si>
    <t>1900</t>
  </si>
  <si>
    <t>SE04821</t>
  </si>
  <si>
    <t>2200</t>
  </si>
  <si>
    <t>#134 대형싸인카</t>
  </si>
  <si>
    <t>#135 자주식싸인카</t>
  </si>
  <si>
    <t>#8 배수관토사제거(인력, 자갈섞인토사)</t>
  </si>
  <si>
    <t>#64 차선도색(융착식,수동식)공용구간</t>
  </si>
  <si>
    <t>두께50mm이하 기준</t>
  </si>
  <si>
    <t>1740</t>
  </si>
  <si>
    <t>A02</t>
  </si>
  <si>
    <t>1020</t>
  </si>
  <si>
    <t>970</t>
  </si>
  <si>
    <t>m2</t>
  </si>
  <si>
    <t>SH01035</t>
  </si>
  <si>
    <t>자착식시트 부틸고무</t>
  </si>
  <si>
    <t>환율(장비가격10만불이하)</t>
  </si>
  <si>
    <t>시간당노임산출계수(해상장비:펌프준설선)</t>
  </si>
  <si>
    <t>2240</t>
  </si>
  <si>
    <t>4인 1조</t>
  </si>
  <si>
    <t>1700</t>
  </si>
  <si>
    <t>1변 900 MM</t>
  </si>
  <si>
    <t>기계, B31CM~40CM, 낙엽수</t>
  </si>
  <si>
    <t>문자,기호</t>
  </si>
  <si>
    <t>SF03160</t>
  </si>
  <si>
    <t>#46 아스팔트 덧씌우기</t>
  </si>
  <si>
    <t>자착식시트</t>
  </si>
  <si>
    <t>930</t>
  </si>
  <si>
    <t>SF05200</t>
  </si>
  <si>
    <t xml:space="preserve">P-4B 소요작업조                         </t>
  </si>
  <si>
    <t>No.19 관목전정</t>
  </si>
  <si>
    <t>SE05750</t>
  </si>
  <si>
    <t>1060</t>
  </si>
  <si>
    <t>환율(유로화)</t>
  </si>
  <si>
    <t>1980</t>
  </si>
  <si>
    <t>No.17 관목전정</t>
  </si>
  <si>
    <t>#129 분리대병제거</t>
  </si>
  <si>
    <t>MM0080</t>
  </si>
  <si>
    <t>#88 가드레일(기계식)2W</t>
  </si>
  <si>
    <t>2110</t>
  </si>
  <si>
    <t>(덤프15Ton+견인식싸인보드)</t>
  </si>
  <si>
    <t>1450</t>
  </si>
  <si>
    <t xml:space="preserve">P-5B 소요작업조                         </t>
  </si>
  <si>
    <t>S10010011</t>
  </si>
  <si>
    <t>(경량철재)</t>
  </si>
  <si>
    <t>규 격</t>
  </si>
  <si>
    <t>1330</t>
  </si>
  <si>
    <t>SF06410</t>
  </si>
  <si>
    <t>380</t>
  </si>
  <si>
    <t>QLINCD</t>
  </si>
  <si>
    <t>#21 암파쇄방호시설 설치</t>
  </si>
  <si>
    <t>2150</t>
  </si>
  <si>
    <t>#94 중앙분리대(3W)</t>
  </si>
  <si>
    <t>#126 보도블럭 포장헐기(t=6㎝)</t>
  </si>
  <si>
    <t>조</t>
  </si>
  <si>
    <t>SR0013092</t>
  </si>
  <si>
    <t>H=9.0M</t>
  </si>
  <si>
    <t>SF05670</t>
  </si>
  <si>
    <t>1410</t>
  </si>
  <si>
    <t>#159 몰탈바르기(바닥)</t>
  </si>
  <si>
    <t xml:space="preserve"> 소형브레이커</t>
  </si>
  <si>
    <t>1370</t>
  </si>
  <si>
    <t>SE01900</t>
  </si>
  <si>
    <t>QSDR2WON</t>
  </si>
  <si>
    <t>절단폭 900mm이하, 3차로차단</t>
  </si>
  <si>
    <t>2190</t>
  </si>
  <si>
    <t>SV001403</t>
  </si>
  <si>
    <t>SB0125</t>
  </si>
  <si>
    <t>460</t>
  </si>
  <si>
    <t>S6031192</t>
  </si>
  <si>
    <t xml:space="preserve">DM                                                                                                  </t>
  </si>
  <si>
    <t>QH33</t>
  </si>
  <si>
    <t>#63 차선도색(페인트,기계식)공용구간</t>
  </si>
  <si>
    <t>#10 집수정 및 배수관토사준설</t>
  </si>
  <si>
    <t>SF04430</t>
  </si>
  <si>
    <t>SV001505</t>
  </si>
  <si>
    <t>300</t>
  </si>
  <si>
    <t>#37 텍코팅(기계식)</t>
  </si>
  <si>
    <t>#23 암파쇄방호시설 설치</t>
  </si>
  <si>
    <t>1Ton</t>
  </si>
  <si>
    <t>420</t>
  </si>
  <si>
    <t>Ø 800~1000 MM</t>
  </si>
  <si>
    <t>소형고압블록(t=6-8㎝)</t>
  </si>
  <si>
    <t>20m이하</t>
  </si>
  <si>
    <t>QLINC2</t>
  </si>
  <si>
    <t>한팔용</t>
  </si>
  <si>
    <t>1490</t>
  </si>
  <si>
    <t>#86 가드레일(기계식)2W</t>
  </si>
  <si>
    <t>7</t>
  </si>
  <si>
    <t>SB011920</t>
  </si>
  <si>
    <t>재료비계금액소숫점</t>
  </si>
  <si>
    <t>4.0x350x765</t>
  </si>
  <si>
    <t>H형, 2M/경간</t>
  </si>
  <si>
    <t>SH01014</t>
  </si>
  <si>
    <t xml:space="preserve">   도 급 공 사 비</t>
  </si>
  <si>
    <t>SB012912</t>
  </si>
  <si>
    <t>340</t>
  </si>
  <si>
    <t>#103 배수구 설치 천공</t>
  </si>
  <si>
    <t>SF06200</t>
  </si>
  <si>
    <t>No.43 교량점검시설 점검통로 철거</t>
  </si>
  <si>
    <t>2060</t>
  </si>
  <si>
    <t>QDECPEQ</t>
  </si>
  <si>
    <t>590</t>
  </si>
  <si>
    <t>Y310B00</t>
  </si>
  <si>
    <t>SV001602</t>
  </si>
  <si>
    <t>SF03340</t>
  </si>
  <si>
    <t>기계, B11CM~20CM, 상록수</t>
  </si>
  <si>
    <t>No.2 일반난간레일교체 및 설치</t>
  </si>
  <si>
    <t>1520</t>
  </si>
  <si>
    <t>SV001276</t>
  </si>
  <si>
    <t>S6031181</t>
  </si>
  <si>
    <t>1240</t>
  </si>
  <si>
    <t>군식</t>
  </si>
  <si>
    <t>#120 잡철물 제품설치</t>
  </si>
  <si>
    <t>#89 가드레일(기계식)3W</t>
  </si>
  <si>
    <t>SH01009</t>
  </si>
  <si>
    <t>C-TYPE,t=5cm</t>
  </si>
  <si>
    <t xml:space="preserve">    1. 보수공사</t>
  </si>
  <si>
    <t>SH01007</t>
  </si>
  <si>
    <t>2020</t>
  </si>
  <si>
    <t>S7040200</t>
  </si>
  <si>
    <t>QDECCLA</t>
  </si>
  <si>
    <t>SR00125</t>
  </si>
  <si>
    <t>중앙분리대가드레일용</t>
  </si>
  <si>
    <t>1560</t>
  </si>
  <si>
    <t>노임할증계수(일반구간:주간)</t>
  </si>
  <si>
    <t>SF03300</t>
  </si>
  <si>
    <t>(SANG + JUNG + int(KWAN/3))*10^-4</t>
  </si>
  <si>
    <t>No.38 신축이음장치 교체</t>
  </si>
  <si>
    <t>1200</t>
  </si>
  <si>
    <t>T=50mm</t>
  </si>
  <si>
    <t>No.34 신축이음장치 교체</t>
  </si>
  <si>
    <t>#111 갈매기표지판</t>
  </si>
  <si>
    <t xml:space="preserve">[]=TOT(70,0,80)_x000D_
</t>
  </si>
  <si>
    <t>22m</t>
  </si>
  <si>
    <t>SB22C10</t>
  </si>
  <si>
    <t>SG00061</t>
  </si>
  <si>
    <t>510</t>
  </si>
  <si>
    <t>#136 노면청소차</t>
  </si>
  <si>
    <t>#38 소규모 포장복구(소파보수)</t>
  </si>
  <si>
    <t>T=24MM</t>
  </si>
  <si>
    <t>No.3 일반난간레일교체 및 설치</t>
  </si>
  <si>
    <t>Φ600~1200</t>
  </si>
  <si>
    <t>SH01022</t>
  </si>
  <si>
    <t>#113 도로반사경(2면)</t>
  </si>
  <si>
    <t>SF04220</t>
  </si>
  <si>
    <t>#114 도로반사경(1면)철거</t>
  </si>
  <si>
    <t>SE04770</t>
  </si>
  <si>
    <t>바닥,D=150mm</t>
  </si>
  <si>
    <t>#157  조합페인트칠 (목재면 2회)</t>
  </si>
  <si>
    <t>단주식,D600(표지판자재제외)</t>
  </si>
  <si>
    <t xml:space="preserve">EQ = </t>
  </si>
  <si>
    <t>#142 안전신호수</t>
  </si>
  <si>
    <t>Φ100, T=15cm</t>
  </si>
  <si>
    <t>270</t>
  </si>
  <si>
    <t>#65 차선도색(융착식,수동식)공용구간</t>
  </si>
  <si>
    <t xml:space="preserve">DM2WON                                                                                              </t>
  </si>
  <si>
    <t>A-TYPE,t=5cm,택코팅자재비제외</t>
  </si>
  <si>
    <t>QUS2WON2</t>
  </si>
  <si>
    <t xml:space="preserve"> 4인 1조</t>
  </si>
  <si>
    <t>기계, B41CM~50CM, 상록수</t>
  </si>
  <si>
    <t>550</t>
  </si>
  <si>
    <t>2단</t>
  </si>
  <si>
    <t>50MM,Finger joint</t>
  </si>
  <si>
    <t>1280</t>
  </si>
  <si>
    <t>1400x700,단주식</t>
  </si>
  <si>
    <t>230</t>
  </si>
  <si>
    <t>#87 가드레일(기계식)3W</t>
  </si>
  <si>
    <t xml:space="preserve">P-5A 소요작업조                         </t>
  </si>
  <si>
    <t xml:space="preserve">P-4A 소요작업조                         </t>
  </si>
  <si>
    <t>SH01026</t>
  </si>
  <si>
    <t>SF03930</t>
  </si>
  <si>
    <t>600</t>
  </si>
  <si>
    <t>H=0.1</t>
  </si>
  <si>
    <t>#93 중앙분리대(2W)</t>
  </si>
  <si>
    <t>#154  무근콘크리트깨기(소형장비)</t>
  </si>
  <si>
    <t>#152  터파기(토사)</t>
  </si>
  <si>
    <t>SB015120</t>
  </si>
  <si>
    <t>#15 벌개 제근(인력+기계)</t>
  </si>
  <si>
    <t>#127 보도용블록포장</t>
  </si>
  <si>
    <t>880</t>
  </si>
  <si>
    <t>Ø 600 MM</t>
  </si>
  <si>
    <t>SF04650</t>
  </si>
  <si>
    <t>1400x700,단주식(표지판자재제외)</t>
  </si>
  <si>
    <t>#9 배수관토사제거(인력, 호박돌섞인토사)</t>
  </si>
  <si>
    <t>160</t>
  </si>
  <si>
    <t>#75 충격흡수시설(KCB-80KC)</t>
  </si>
  <si>
    <t>1830</t>
  </si>
  <si>
    <t>SV00125</t>
  </si>
  <si>
    <t>SG00040</t>
  </si>
  <si>
    <t>#84 가드레일(인력식)2W</t>
  </si>
  <si>
    <t>640</t>
  </si>
  <si>
    <t>노임할증계수(해상장비:주야간)</t>
  </si>
  <si>
    <t>Φ150, T=15cm</t>
  </si>
  <si>
    <t>#116 도로반사경교체</t>
  </si>
  <si>
    <t>수량</t>
  </si>
  <si>
    <t>양팔용</t>
  </si>
  <si>
    <t>#97 엔드레일(기계식)</t>
  </si>
  <si>
    <t>1190</t>
  </si>
  <si>
    <t>#151 혼합폐기물처리비</t>
  </si>
  <si>
    <t>QEQTY3</t>
  </si>
  <si>
    <t>m</t>
  </si>
  <si>
    <t>SH01028</t>
  </si>
  <si>
    <t>1870</t>
  </si>
  <si>
    <t>120</t>
  </si>
  <si>
    <t>680</t>
  </si>
  <si>
    <t>#62 차선도색(페인트,기계식)공용구간</t>
  </si>
  <si>
    <t>환율(마르크화)</t>
  </si>
  <si>
    <t>70</t>
  </si>
  <si>
    <t>S5110311</t>
  </si>
  <si>
    <t>2370</t>
  </si>
  <si>
    <t>SF051023</t>
  </si>
  <si>
    <t xml:space="preserve">    1.폐기물운반비</t>
  </si>
  <si>
    <t>1630</t>
  </si>
  <si>
    <t>SG01154</t>
  </si>
  <si>
    <t>No.1 일반난간레일교체 및 설치</t>
  </si>
  <si>
    <t>QEINC3</t>
  </si>
  <si>
    <t>SB08503</t>
  </si>
  <si>
    <t>SF05330</t>
  </si>
  <si>
    <t>800</t>
  </si>
  <si>
    <t>1150</t>
  </si>
  <si>
    <t>#35 교량방수</t>
  </si>
  <si>
    <t>2410</t>
  </si>
  <si>
    <t>S1001001-2</t>
  </si>
  <si>
    <t>S6031185</t>
  </si>
  <si>
    <t>2330</t>
  </si>
  <si>
    <t>SE04832</t>
  </si>
  <si>
    <t>30</t>
  </si>
  <si>
    <t>No.47 교량점검시설 점검계단 철거</t>
  </si>
  <si>
    <t xml:space="preserve">      단면복구(무근)</t>
  </si>
  <si>
    <t>1670</t>
  </si>
  <si>
    <t>SF05410</t>
  </si>
  <si>
    <t>1110</t>
  </si>
  <si>
    <t>SF05370</t>
  </si>
  <si>
    <t>840</t>
  </si>
  <si>
    <t>재료비</t>
  </si>
  <si>
    <t>개</t>
  </si>
  <si>
    <t>T=8Cm</t>
  </si>
  <si>
    <t>80MM,Finger joint</t>
  </si>
  <si>
    <t>T</t>
  </si>
  <si>
    <t>QUS2WON</t>
  </si>
  <si>
    <t>2450</t>
  </si>
  <si>
    <t>H=0.9M미만</t>
  </si>
  <si>
    <t>#99 가드레일</t>
  </si>
  <si>
    <t>1970</t>
  </si>
  <si>
    <t xml:space="preserve">    2.폐기물처리비</t>
  </si>
  <si>
    <t>SF05101</t>
  </si>
  <si>
    <t>개소</t>
  </si>
  <si>
    <t>#153  석재류운반</t>
  </si>
  <si>
    <t>1090</t>
  </si>
  <si>
    <t xml:space="preserve">TUS                                                                                                 </t>
  </si>
  <si>
    <t xml:space="preserve">      콘크리트 천공(두께90cm)</t>
  </si>
  <si>
    <t>인력, B10이하, 낙엽수</t>
  </si>
  <si>
    <t>장비사용 철거</t>
  </si>
  <si>
    <t>0.54%</t>
  </si>
  <si>
    <t>C-TYPE,시공량 할증계수(12㎡이하)</t>
  </si>
  <si>
    <t xml:space="preserve">     b.폐아스콘</t>
  </si>
  <si>
    <t>740</t>
  </si>
  <si>
    <t>1930</t>
  </si>
  <si>
    <t>L=30KM이내, 덤프15TON</t>
  </si>
  <si>
    <t>*</t>
  </si>
  <si>
    <t>SR03130</t>
  </si>
  <si>
    <t>980</t>
  </si>
  <si>
    <t>#18 벌목</t>
  </si>
  <si>
    <t xml:space="preserve">EQ=TOT(70)*10/100_x000D_
</t>
  </si>
  <si>
    <t>SH01020</t>
  </si>
  <si>
    <t>회</t>
  </si>
  <si>
    <t>#144 로봇신호수(양팔용)</t>
  </si>
  <si>
    <t>S7040321</t>
  </si>
  <si>
    <t>700</t>
  </si>
  <si>
    <t>SH01005</t>
  </si>
  <si>
    <t>8m 이상</t>
  </si>
  <si>
    <t>H=4.0M</t>
  </si>
  <si>
    <t>경비단가소숫점</t>
  </si>
  <si>
    <t>노임할증계수(터널구간:주야간)</t>
  </si>
  <si>
    <t>S7040202</t>
  </si>
  <si>
    <t>940</t>
  </si>
  <si>
    <t>SR00127</t>
  </si>
  <si>
    <t>1010</t>
  </si>
  <si>
    <t>환율(사용자 환율2)</t>
  </si>
  <si>
    <t>일위대가목록</t>
  </si>
  <si>
    <t>QDECCEQ</t>
  </si>
  <si>
    <t>SE04834</t>
  </si>
  <si>
    <t>노임할증계수(장대터널:주간)</t>
  </si>
  <si>
    <t>QCODE</t>
  </si>
  <si>
    <t>S5110319</t>
  </si>
  <si>
    <t>황색-파선</t>
  </si>
  <si>
    <t xml:space="preserve">50억이상, 13개월이상                    </t>
  </si>
  <si>
    <t>1770</t>
  </si>
  <si>
    <t>#17 벌개 제근(인력+기계)</t>
  </si>
  <si>
    <t>2230</t>
  </si>
  <si>
    <t>#50 교명주(화강석)</t>
  </si>
  <si>
    <t>No.13 일반지주 설치</t>
  </si>
  <si>
    <t xml:space="preserve"> H=4.5M</t>
  </si>
  <si>
    <t>원형, 단부</t>
  </si>
  <si>
    <t>QLINCY</t>
  </si>
  <si>
    <t>1050</t>
  </si>
  <si>
    <t>QDECPLA</t>
  </si>
  <si>
    <t>SF05230</t>
  </si>
  <si>
    <t>900</t>
  </si>
  <si>
    <t>1730</t>
  </si>
  <si>
    <t>#47 아스팔트 덧씌우기</t>
  </si>
  <si>
    <t>S6031183</t>
  </si>
  <si>
    <t xml:space="preserve">P-6A 소요작업조                         </t>
  </si>
  <si>
    <t>SF03150</t>
  </si>
  <si>
    <t>금액계상</t>
  </si>
  <si>
    <t>SE03400</t>
  </si>
  <si>
    <t>재 료 비</t>
  </si>
  <si>
    <t>780</t>
  </si>
  <si>
    <t>No.27 일반전정</t>
  </si>
  <si>
    <t>2270</t>
  </si>
  <si>
    <t>SB08505</t>
  </si>
  <si>
    <t>경비금액소숫점</t>
  </si>
  <si>
    <t>SF06420</t>
  </si>
  <si>
    <t>시간당노임산출계수(장대터널)</t>
  </si>
  <si>
    <t>교량용</t>
  </si>
  <si>
    <t>SE04830</t>
  </si>
  <si>
    <t>SR00123</t>
  </si>
  <si>
    <t>STS304.3T</t>
  </si>
  <si>
    <t>SB22B10</t>
  </si>
  <si>
    <t>S3050115</t>
  </si>
  <si>
    <t>No.29 일반전정</t>
  </si>
  <si>
    <t>SH01001</t>
  </si>
  <si>
    <t>1300</t>
  </si>
  <si>
    <t>1460</t>
  </si>
  <si>
    <t>SF03200</t>
  </si>
  <si>
    <t>No.6 일반레일설치(2단)</t>
  </si>
  <si>
    <t>S7040300</t>
  </si>
  <si>
    <t>SC05000</t>
  </si>
  <si>
    <t>2120</t>
  </si>
  <si>
    <t>#68 차선도색(융착식,수동식)공용구간</t>
  </si>
  <si>
    <t xml:space="preserve">YEN,￥                                                                                              </t>
  </si>
  <si>
    <t>T=5cm(주간)</t>
  </si>
  <si>
    <t>5-8m 미만</t>
  </si>
  <si>
    <t>S5110313</t>
  </si>
  <si>
    <t>#90 가드레일(기계식)3W</t>
  </si>
  <si>
    <t>1340</t>
  </si>
  <si>
    <t>SV001604</t>
  </si>
  <si>
    <t>SB08501</t>
  </si>
  <si>
    <t>#56 차선도색(페인트,수동식)공용구간</t>
  </si>
  <si>
    <t>1420</t>
  </si>
  <si>
    <t>파선</t>
  </si>
  <si>
    <t>SF05640</t>
  </si>
  <si>
    <t>#16 벌개 제근(인력+기계)</t>
  </si>
  <si>
    <t>2160</t>
  </si>
  <si>
    <t>SF06300</t>
  </si>
  <si>
    <t>Y310C00</t>
  </si>
  <si>
    <t>490</t>
  </si>
  <si>
    <t>330</t>
  </si>
  <si>
    <t>#14 벌개 제근(인력)</t>
  </si>
  <si>
    <t>원형, 4M/경간</t>
  </si>
  <si>
    <t>중기주야간경비산출계수</t>
  </si>
  <si>
    <t>1380</t>
  </si>
  <si>
    <t xml:space="preserve">A                                                                                                   </t>
  </si>
  <si>
    <t>SF04400</t>
  </si>
  <si>
    <t>No.42 후타콘크리트 타설</t>
  </si>
  <si>
    <t xml:space="preserve">   가.직접공사비 계</t>
  </si>
  <si>
    <t>QEQTY1</t>
  </si>
  <si>
    <t>450</t>
  </si>
  <si>
    <t>#123 아스콘노면절삭</t>
  </si>
  <si>
    <t>SH01024</t>
  </si>
  <si>
    <t>레미콘-VIB.제외</t>
  </si>
  <si>
    <t>화폐변환</t>
  </si>
  <si>
    <t>백색-실선</t>
  </si>
  <si>
    <t>370</t>
  </si>
  <si>
    <t>17</t>
  </si>
  <si>
    <t>SF04440</t>
  </si>
  <si>
    <t>SR03220</t>
  </si>
  <si>
    <t>QVER</t>
  </si>
  <si>
    <t xml:space="preserve">MA+ = </t>
  </si>
  <si>
    <t>No.45 교량점검시설 점검통로 철거</t>
  </si>
  <si>
    <t>410</t>
  </si>
  <si>
    <t>B-TYPE,t=8cm</t>
  </si>
  <si>
    <t>No.22 일반전정</t>
  </si>
  <si>
    <t>전역변수</t>
  </si>
  <si>
    <t>No.26 일반전정</t>
  </si>
  <si>
    <t>중기주간경비산출계수</t>
  </si>
  <si>
    <t>1530</t>
  </si>
  <si>
    <t>노임할증계수(장대터널:야간)</t>
  </si>
  <si>
    <t>횡단보도,주차장</t>
  </si>
  <si>
    <t>2070</t>
  </si>
  <si>
    <t>580</t>
  </si>
  <si>
    <t>SH01019</t>
  </si>
  <si>
    <t>시간당노임산출계수(해상장비:GRAB준설선)</t>
  </si>
  <si>
    <t>SG00031</t>
  </si>
  <si>
    <t>H=0.9M이상</t>
  </si>
  <si>
    <t>SV001400</t>
  </si>
  <si>
    <t>S6031191</t>
  </si>
  <si>
    <t>S9501131</t>
  </si>
  <si>
    <t>1250</t>
  </si>
  <si>
    <t>굴삭기 0.7㎥</t>
  </si>
  <si>
    <t>ZB0000B100</t>
  </si>
  <si>
    <t>1570</t>
  </si>
  <si>
    <t>형    식</t>
  </si>
  <si>
    <t>SF03310</t>
  </si>
  <si>
    <t>SH01017</t>
  </si>
  <si>
    <t>3600x2200,편지식(표지판자재제외)</t>
  </si>
  <si>
    <t>2030</t>
  </si>
  <si>
    <t>QDECCMA</t>
  </si>
  <si>
    <t>SB012911</t>
  </si>
  <si>
    <t xml:space="preserve">    단수조정</t>
  </si>
  <si>
    <t>#132 시선유도표지(데리네이터)</t>
  </si>
  <si>
    <t>No.10 일반난간지주 교체</t>
  </si>
  <si>
    <t>#117 잡철물 현장 제작설치</t>
  </si>
  <si>
    <t>No.37 신축이음장치 교체</t>
  </si>
  <si>
    <t xml:space="preserve">     a. 아스팔트 콘크리트 표층</t>
  </si>
  <si>
    <t>#133 폐기물상차</t>
  </si>
  <si>
    <t>SG00071</t>
  </si>
  <si>
    <t>No.33 신축이음장치 교체</t>
  </si>
  <si>
    <t>QLINC1</t>
  </si>
  <si>
    <t>100x100</t>
  </si>
  <si>
    <t>침투식</t>
  </si>
  <si>
    <t>1210</t>
  </si>
  <si>
    <t>SF04230</t>
  </si>
  <si>
    <t xml:space="preserve"> 1인 1조</t>
  </si>
  <si>
    <t>SE04760</t>
  </si>
  <si>
    <t>30MM,Monocell joint</t>
  </si>
  <si>
    <t>500</t>
  </si>
  <si>
    <t>#76 충격흡수시설(KCB-60K1)</t>
  </si>
  <si>
    <t>No.15 배수로준설토제거</t>
  </si>
  <si>
    <t>표지판기초</t>
  </si>
  <si>
    <t>260</t>
  </si>
  <si>
    <t xml:space="preserve"> 2인 1조</t>
  </si>
  <si>
    <t>S10010012</t>
  </si>
  <si>
    <t>Ⅱ. 관 급 자 재 대</t>
  </si>
  <si>
    <t>QMINC2</t>
  </si>
  <si>
    <t>T=5Cm</t>
  </si>
  <si>
    <t>540</t>
  </si>
  <si>
    <t>220</t>
  </si>
  <si>
    <t>No.8 차량방호책 설치</t>
  </si>
  <si>
    <t>식</t>
  </si>
  <si>
    <t>1290</t>
  </si>
  <si>
    <t>SR0013091</t>
  </si>
  <si>
    <t>No.14 일반지주 설치</t>
  </si>
  <si>
    <t>#161 거푸집</t>
  </si>
  <si>
    <t>No.23 일반전정</t>
  </si>
  <si>
    <t>#83 가드레일(인력식)3W</t>
  </si>
  <si>
    <t>SB015130</t>
  </si>
  <si>
    <t>#55 차선도색(페인트,수동식)공용구간</t>
  </si>
  <si>
    <t>T=10mm</t>
  </si>
  <si>
    <t>SH01036</t>
  </si>
  <si>
    <t>SF03920</t>
  </si>
  <si>
    <t>#14-2</t>
  </si>
  <si>
    <t>610</t>
  </si>
  <si>
    <t>신축이음장치</t>
  </si>
  <si>
    <t>중기야간할증계수</t>
  </si>
  <si>
    <t>A-TYPE,시공량 할증계수(24㎡이하)</t>
  </si>
  <si>
    <t>SB0109</t>
  </si>
  <si>
    <t>170</t>
  </si>
  <si>
    <t>환율(엔화)</t>
  </si>
  <si>
    <t>1820</t>
  </si>
  <si>
    <t>SG00050</t>
  </si>
  <si>
    <t>기계, B11CM~20CM, 낙엽수</t>
  </si>
  <si>
    <t>콘크리트방호벽용</t>
  </si>
  <si>
    <t>890</t>
  </si>
  <si>
    <t xml:space="preserve">MA = </t>
  </si>
  <si>
    <t>경 비</t>
  </si>
  <si>
    <t>HR</t>
  </si>
  <si>
    <t xml:space="preserve">     c.혼합폐기물</t>
  </si>
  <si>
    <t>#130 시선유도표지(데리네이터)</t>
  </si>
  <si>
    <t>650</t>
  </si>
  <si>
    <t>Y101B510</t>
  </si>
  <si>
    <t>1860</t>
  </si>
  <si>
    <t>SB0107</t>
  </si>
  <si>
    <t>130</t>
  </si>
  <si>
    <t>QLINCC</t>
  </si>
  <si>
    <t xml:space="preserve">[]=TOT(10,60)_x000D_
</t>
  </si>
  <si>
    <t>1180</t>
  </si>
  <si>
    <t>F</t>
  </si>
  <si>
    <t>#124 아스콘노면절삭</t>
  </si>
  <si>
    <t>1620</t>
  </si>
  <si>
    <t>재료비단가소숫점</t>
  </si>
  <si>
    <t>5m미만</t>
  </si>
  <si>
    <t>690</t>
  </si>
  <si>
    <t>60</t>
  </si>
  <si>
    <t>SV001502</t>
  </si>
  <si>
    <t>노무비</t>
  </si>
  <si>
    <t>#162 터파기</t>
  </si>
  <si>
    <t>환율(장비가격10만불이상)</t>
  </si>
  <si>
    <t>2360</t>
  </si>
  <si>
    <t>#109 교통안전표지철거</t>
  </si>
  <si>
    <t>2400</t>
  </si>
  <si>
    <t>#155 콘크리트타설(인력운반,소형)</t>
  </si>
  <si>
    <t>터널,지하차도</t>
  </si>
  <si>
    <t>SB0122</t>
  </si>
  <si>
    <t>#92 가드레일(기계식)3W</t>
  </si>
  <si>
    <t>810</t>
  </si>
  <si>
    <t>SV001404</t>
  </si>
  <si>
    <t>SF05320</t>
  </si>
  <si>
    <t>50MM,Monocell joint</t>
  </si>
  <si>
    <t>1140</t>
  </si>
  <si>
    <t xml:space="preserve">                                                                                                    </t>
  </si>
  <si>
    <t>SF03000</t>
  </si>
  <si>
    <t>1660</t>
  </si>
  <si>
    <t>TON</t>
  </si>
  <si>
    <t>SF05400</t>
  </si>
  <si>
    <t>SH01013</t>
  </si>
  <si>
    <t>S7040100</t>
  </si>
  <si>
    <t>2320</t>
  </si>
  <si>
    <t>SF04800</t>
  </si>
  <si>
    <t>20</t>
  </si>
  <si>
    <t>T=5cm(야간)</t>
  </si>
  <si>
    <t>#131 시선유도표지(데리네이터)</t>
  </si>
  <si>
    <t>No.28 일반전정</t>
  </si>
  <si>
    <t>2440</t>
  </si>
  <si>
    <t>S5110421</t>
  </si>
  <si>
    <t>0</t>
  </si>
  <si>
    <t>#138 작업보호차</t>
  </si>
  <si>
    <t>1100</t>
  </si>
  <si>
    <t>No.9 일반난간지주 교체</t>
  </si>
  <si>
    <t>850</t>
  </si>
  <si>
    <t>재료비금액소숫점</t>
  </si>
  <si>
    <t>기계, B41CM~50CM, 낙엽수</t>
  </si>
  <si>
    <t>SF04680</t>
  </si>
  <si>
    <t>SF04700</t>
  </si>
  <si>
    <t>재료비할증계수(야간)</t>
  </si>
  <si>
    <t>일반구간</t>
  </si>
  <si>
    <t>1080</t>
  </si>
  <si>
    <t>1960</t>
  </si>
  <si>
    <t>QLINCE</t>
  </si>
  <si>
    <t>750</t>
  </si>
  <si>
    <t>SD0031120</t>
  </si>
  <si>
    <t>환율(IMF특별인출권)</t>
  </si>
  <si>
    <t>SR0013093</t>
  </si>
  <si>
    <t>Ø 900 MM</t>
  </si>
  <si>
    <t>S1001001</t>
  </si>
  <si>
    <t>990</t>
  </si>
  <si>
    <t>80MM,Monocell joint</t>
  </si>
  <si>
    <t>A-TYPE,시공량 할증계수(24㎡이하),택코팅자재비제외</t>
  </si>
  <si>
    <t>SR03120</t>
  </si>
  <si>
    <t>S10010011-1</t>
  </si>
  <si>
    <t>1920</t>
  </si>
  <si>
    <t>신축이음교체구간</t>
  </si>
  <si>
    <t>중기전역변수</t>
  </si>
  <si>
    <t>710</t>
  </si>
  <si>
    <t>도막식</t>
  </si>
  <si>
    <t>#11 집수정 토사준설</t>
  </si>
  <si>
    <t>#112 도로반사경(1면)</t>
  </si>
  <si>
    <t xml:space="preserve"> 일반부문</t>
  </si>
  <si>
    <t>QH2</t>
  </si>
  <si>
    <t>950</t>
  </si>
  <si>
    <t>1000</t>
  </si>
  <si>
    <t>#164 몰  탈</t>
  </si>
  <si>
    <t xml:space="preserve">    1.  아스콘</t>
  </si>
  <si>
    <t>450×200×10</t>
  </si>
  <si>
    <t>3단</t>
  </si>
  <si>
    <t>SH01015</t>
  </si>
  <si>
    <t>#150 폐아스콘처리비</t>
  </si>
  <si>
    <t>일</t>
  </si>
  <si>
    <t>SB012913</t>
  </si>
  <si>
    <t xml:space="preserve"> H=4.0M</t>
  </si>
  <si>
    <t>SF04900</t>
  </si>
  <si>
    <t>2220</t>
  </si>
  <si>
    <t>QLINC3</t>
  </si>
  <si>
    <t>S5110309</t>
  </si>
  <si>
    <t>SF03100</t>
  </si>
  <si>
    <t>100MM,Monocell joint</t>
  </si>
  <si>
    <t>1760</t>
  </si>
  <si>
    <t>B-TYPE,t=5cm</t>
  </si>
  <si>
    <t>QH32</t>
  </si>
  <si>
    <t>#163 되메우기및다짐</t>
  </si>
  <si>
    <t>(일반철재)</t>
  </si>
  <si>
    <t>노임할증계수(일반구간:야간)</t>
  </si>
  <si>
    <t>#108 오각표지판</t>
  </si>
  <si>
    <t>1040</t>
  </si>
  <si>
    <t>QDECPMA</t>
  </si>
  <si>
    <t>SV001504</t>
  </si>
  <si>
    <t>910</t>
  </si>
  <si>
    <t>#66 차선도색(융착식,수동식)공용구간</t>
  </si>
  <si>
    <t>SF05220</t>
  </si>
  <si>
    <t>시간당노임산출계수(일반구간)</t>
  </si>
  <si>
    <t>H=4.5M</t>
  </si>
  <si>
    <t>바닥,D=200mm</t>
  </si>
  <si>
    <t>가드레일용</t>
  </si>
  <si>
    <t>#48 아스팔트 덧씌우기</t>
  </si>
  <si>
    <t>790</t>
  </si>
  <si>
    <t>바닥,D=100mm</t>
  </si>
  <si>
    <t>2260</t>
  </si>
  <si>
    <t>단 위</t>
  </si>
  <si>
    <t>#58 차선도색(페인트,수동식)공용구간</t>
  </si>
  <si>
    <t>SB0124</t>
  </si>
  <si>
    <t>1720</t>
  </si>
  <si>
    <t>W2500,H850</t>
  </si>
  <si>
    <t xml:space="preserve">US2WON                                                                                              </t>
  </si>
  <si>
    <t>SH01011</t>
  </si>
  <si>
    <t>1310</t>
  </si>
  <si>
    <t xml:space="preserve">갱내작업할증                            </t>
  </si>
  <si>
    <t>SE04820</t>
  </si>
  <si>
    <t>No.40 신축이음장치 교체</t>
  </si>
  <si>
    <t>100000000001</t>
  </si>
  <si>
    <t>인력, B10이하, 상록수</t>
  </si>
  <si>
    <t xml:space="preserve">$,＄                                                                                                </t>
  </si>
  <si>
    <t>인력철거</t>
  </si>
  <si>
    <t>16Ton</t>
  </si>
  <si>
    <t>S5110423</t>
  </si>
  <si>
    <t>S7040310</t>
  </si>
  <si>
    <t>2130</t>
  </si>
  <si>
    <t>2</t>
  </si>
  <si>
    <t>#156  PP마대쌓기</t>
  </si>
  <si>
    <t>#30 안전시설목설치</t>
  </si>
  <si>
    <t>1470</t>
  </si>
  <si>
    <t>#96 중앙분리대(3W)</t>
  </si>
  <si>
    <t>#34 교량방수</t>
  </si>
  <si>
    <t>1350</t>
  </si>
  <si>
    <t>노임할증계수(일반구간:주야간)</t>
  </si>
  <si>
    <t xml:space="preserve"> 3인 1조</t>
  </si>
  <si>
    <t>2170</t>
  </si>
  <si>
    <t>480</t>
  </si>
  <si>
    <t>합    계</t>
  </si>
  <si>
    <t>1430</t>
  </si>
  <si>
    <t>SF05650</t>
  </si>
  <si>
    <t>1390</t>
  </si>
  <si>
    <t>B-TYPE,t=5cm,택코팅자재비제외</t>
  </si>
  <si>
    <t>#13 벌개 제근(인력)</t>
  </si>
  <si>
    <t>SF04410</t>
  </si>
  <si>
    <t>320</t>
  </si>
  <si>
    <t>#143 로봇신호수(한팔용)</t>
  </si>
  <si>
    <t>#53 설명판</t>
  </si>
  <si>
    <t>440</t>
  </si>
  <si>
    <t>QLINCA</t>
  </si>
  <si>
    <t>숫자</t>
  </si>
  <si>
    <t>SF04450</t>
  </si>
  <si>
    <t>m3</t>
  </si>
  <si>
    <t>SR03230</t>
  </si>
  <si>
    <t>SH01034</t>
  </si>
  <si>
    <t>#3 배수구 고압물청소</t>
  </si>
  <si>
    <t>360</t>
  </si>
  <si>
    <t>(싸인카)</t>
  </si>
  <si>
    <t>S10010014</t>
  </si>
  <si>
    <t>10%</t>
  </si>
  <si>
    <t>400</t>
  </si>
  <si>
    <t>가드레일식(4M/경간)</t>
  </si>
  <si>
    <t>#128 분리대병설치</t>
  </si>
  <si>
    <t>#61 차선도색(페인트,기계식)공용구간</t>
  </si>
  <si>
    <t>A03</t>
  </si>
  <si>
    <t>S9501152</t>
  </si>
  <si>
    <t>원형, 2M/경간</t>
  </si>
  <si>
    <t/>
  </si>
  <si>
    <t>비            목</t>
  </si>
  <si>
    <t>금    액</t>
  </si>
  <si>
    <t>요율</t>
  </si>
  <si>
    <t>산   출   근   거</t>
  </si>
  <si>
    <t>간   접   재   료   비</t>
  </si>
  <si>
    <t>작업설.부산물등(△)</t>
  </si>
  <si>
    <t>소                  계</t>
  </si>
  <si>
    <t>(간.재)</t>
    <phoneticPr fontId="7" type="noConversion"/>
  </si>
  <si>
    <t>직   접   노   무   비</t>
  </si>
  <si>
    <t>간   접   노   무   비</t>
  </si>
  <si>
    <t>( 직.노 + 간.노 )</t>
  </si>
  <si>
    <t>산     출     경    비</t>
  </si>
  <si>
    <t>산   재   보   험   료</t>
    <phoneticPr fontId="5" type="noConversion"/>
  </si>
  <si>
    <t>고   용   보   험   료</t>
  </si>
  <si>
    <t>건   강   보   험   료</t>
  </si>
  <si>
    <t>연   금   보   험   료</t>
  </si>
  <si>
    <t>노인장기요양  보 험 료</t>
    <phoneticPr fontId="5" type="noConversion"/>
  </si>
  <si>
    <t>퇴 직 공 제 부  금  비</t>
    <phoneticPr fontId="5" type="noConversion"/>
  </si>
  <si>
    <t>2.3%</t>
  </si>
  <si>
    <t>직.노 × 2.3%</t>
  </si>
  <si>
    <t>산 업 안 전 보건관리비</t>
  </si>
  <si>
    <t>환   경   보   전   비</t>
  </si>
  <si>
    <t>0.9%</t>
  </si>
  <si>
    <t>(재료비 + 직.노 + 산출경비) ×0.9%</t>
  </si>
  <si>
    <t>공 사 이 행 보증수수료</t>
  </si>
  <si>
    <t>하도급대금지급보증수수료</t>
  </si>
  <si>
    <t>0.081%</t>
  </si>
  <si>
    <t>(재료비 + 직.노 + 산출경비) ×0.081%</t>
  </si>
  <si>
    <t>기     타     경    비</t>
  </si>
  <si>
    <t>(산출경비~기타경비)</t>
  </si>
  <si>
    <t>순   공  사    원   가</t>
  </si>
  <si>
    <t>(재료비 + 노무비 + 제경비)</t>
  </si>
  <si>
    <t>일   반   관   리   비</t>
  </si>
  <si>
    <t>이                  윤</t>
  </si>
  <si>
    <t>폐  기  물  처  리  비</t>
  </si>
  <si>
    <t>공     급     가    액</t>
  </si>
  <si>
    <t>(순.공 + 일반관리비 + 이윤 + 폐기물처리비)</t>
  </si>
  <si>
    <t>부   가   가   치   세</t>
  </si>
  <si>
    <t>공급가액 × 10%</t>
  </si>
  <si>
    <t>도   급   예   정   액</t>
    <phoneticPr fontId="7" type="noConversion"/>
  </si>
  <si>
    <t>(공급가액 + 부가가치세)</t>
  </si>
  <si>
    <t>총     공    사     비</t>
  </si>
  <si>
    <t>과 장</t>
    <phoneticPr fontId="7" type="noConversion"/>
  </si>
  <si>
    <t>팀 장</t>
    <phoneticPr fontId="7" type="noConversion"/>
  </si>
  <si>
    <t>심 사</t>
    <phoneticPr fontId="7" type="noConversion"/>
  </si>
  <si>
    <t>설 계</t>
    <phoneticPr fontId="7" type="noConversion"/>
  </si>
  <si>
    <t>○ 소요사업비</t>
    <phoneticPr fontId="3" type="noConversion"/>
  </si>
  <si>
    <t xml:space="preserve"> 총 공 사 비</t>
    <phoneticPr fontId="3" type="noConversion"/>
  </si>
  <si>
    <t xml:space="preserve">  -  도급예정액  :</t>
    <phoneticPr fontId="7" type="noConversion"/>
  </si>
  <si>
    <t xml:space="preserve">  -  관급자재대  :</t>
    <phoneticPr fontId="7" type="noConversion"/>
  </si>
  <si>
    <t>노무비 × 1.01%</t>
    <phoneticPr fontId="5" type="noConversion"/>
  </si>
  <si>
    <t>1.01%</t>
    <phoneticPr fontId="3" type="noConversion"/>
  </si>
  <si>
    <t>0</t>
    <phoneticPr fontId="3" type="noConversion"/>
  </si>
  <si>
    <t>1</t>
    <phoneticPr fontId="3" type="noConversion"/>
  </si>
  <si>
    <t>Φ600~1200</t>
    <phoneticPr fontId="3" type="noConversion"/>
  </si>
  <si>
    <t>경기도건설본부 북부도로과</t>
    <phoneticPr fontId="7" type="noConversion"/>
  </si>
  <si>
    <t>건설기계대여대금 지급보증액 발급액</t>
    <phoneticPr fontId="5" type="noConversion"/>
  </si>
  <si>
    <t>재
료
비</t>
    <phoneticPr fontId="7" type="noConversion"/>
  </si>
  <si>
    <t>노
무
비</t>
    <phoneticPr fontId="7" type="noConversion"/>
  </si>
  <si>
    <t>경
비</t>
    <phoneticPr fontId="7" type="noConversion"/>
  </si>
  <si>
    <t>순
공
사
원
가</t>
    <phoneticPr fontId="3" type="noConversion"/>
  </si>
  <si>
    <t>3.56%</t>
    <phoneticPr fontId="5" type="noConversion"/>
  </si>
  <si>
    <t>노무비 × 3.56%</t>
    <phoneticPr fontId="5" type="noConversion"/>
  </si>
  <si>
    <t>공사원가계산서</t>
    <phoneticPr fontId="5" type="noConversion"/>
  </si>
  <si>
    <t>a (재료비 + 직.노 + 도급자관급) × 3.15%
b (재료비 + 직.노)  × 3.15% × 1.2</t>
    <phoneticPr fontId="5" type="noConversion"/>
  </si>
  <si>
    <t>3.15%</t>
    <phoneticPr fontId="5" type="noConversion"/>
  </si>
  <si>
    <t>(도급액)</t>
    <phoneticPr fontId="5" type="noConversion"/>
  </si>
  <si>
    <t xml:space="preserve">  ○  공사개요 : 콘크리트 보수, 신축이음 교체 등</t>
    <phoneticPr fontId="7" type="noConversion"/>
  </si>
  <si>
    <t>(노무비 + 제경비 + 일반관리비)  ×15%</t>
    <phoneticPr fontId="3" type="noConversion"/>
  </si>
  <si>
    <t>시설물유지관리공사</t>
    <phoneticPr fontId="3" type="noConversion"/>
  </si>
  <si>
    <t>직.노 × 3.595%</t>
    <phoneticPr fontId="5" type="noConversion"/>
  </si>
  <si>
    <t>3.595%</t>
    <phoneticPr fontId="5" type="noConversion"/>
  </si>
  <si>
    <t>13.14%</t>
    <phoneticPr fontId="5" type="noConversion"/>
  </si>
  <si>
    <t>건강보험료 ×13.14%</t>
    <phoneticPr fontId="5" type="noConversion"/>
  </si>
  <si>
    <t>직.노 × 4.75%</t>
    <phoneticPr fontId="5" type="noConversion"/>
  </si>
  <si>
    <t>4.75%</t>
    <phoneticPr fontId="5" type="noConversion"/>
  </si>
  <si>
    <t>(재료비 + 직.노 + 산출경비) × 0.4%</t>
    <phoneticPr fontId="5" type="noConversion"/>
  </si>
  <si>
    <t>0.4%</t>
    <phoneticPr fontId="3" type="noConversion"/>
  </si>
  <si>
    <t>8%</t>
    <phoneticPr fontId="5" type="noConversion"/>
  </si>
  <si>
    <t>순.공 × 8%</t>
    <phoneticPr fontId="5" type="noConversion"/>
  </si>
  <si>
    <t>15%</t>
    <phoneticPr fontId="5" type="noConversion"/>
  </si>
  <si>
    <t>19.5%</t>
    <phoneticPr fontId="5" type="noConversion"/>
  </si>
  <si>
    <t>직.노 × 19.5%</t>
    <phoneticPr fontId="5" type="noConversion"/>
  </si>
  <si>
    <t>5.7%</t>
    <phoneticPr fontId="5" type="noConversion"/>
  </si>
  <si>
    <t>(재료비 + 노무비) × 5.7%</t>
    <phoneticPr fontId="5" type="noConversion"/>
  </si>
  <si>
    <t>황색,백색 실선</t>
    <phoneticPr fontId="3" type="noConversion"/>
  </si>
  <si>
    <t>#64 차선도색(상온형,수동식)공용구간</t>
    <phoneticPr fontId="3" type="noConversion"/>
  </si>
  <si>
    <t xml:space="preserve"> 차선도색(상온형,구동식)공용구간</t>
    <phoneticPr fontId="3" type="noConversion"/>
  </si>
  <si>
    <t xml:space="preserve"> 일반난간레일교체 및 설치</t>
    <phoneticPr fontId="3" type="noConversion"/>
  </si>
  <si>
    <t xml:space="preserve"> 난간레일 해체</t>
    <phoneticPr fontId="3" type="noConversion"/>
  </si>
  <si>
    <t xml:space="preserve"> 일반레일설치(1단)</t>
    <phoneticPr fontId="3" type="noConversion"/>
  </si>
  <si>
    <t xml:space="preserve"> 일반레일설치(2단)</t>
    <phoneticPr fontId="3" type="noConversion"/>
  </si>
  <si>
    <t xml:space="preserve"> 일반레일설치(3단)</t>
    <phoneticPr fontId="3" type="noConversion"/>
  </si>
  <si>
    <t xml:space="preserve"> 차량방호책 설치</t>
    <phoneticPr fontId="3" type="noConversion"/>
  </si>
  <si>
    <t xml:space="preserve"> 일반난간지주 교체</t>
    <phoneticPr fontId="3" type="noConversion"/>
  </si>
  <si>
    <t xml:space="preserve"> 일반지주 설치</t>
    <phoneticPr fontId="3" type="noConversion"/>
  </si>
  <si>
    <t xml:space="preserve"> 고압물청소</t>
    <phoneticPr fontId="3" type="noConversion"/>
  </si>
  <si>
    <t xml:space="preserve"> 신축이음 고압물세척</t>
    <phoneticPr fontId="3" type="noConversion"/>
  </si>
  <si>
    <t xml:space="preserve"> 배수구 고압물청소</t>
    <phoneticPr fontId="3" type="noConversion"/>
  </si>
  <si>
    <t xml:space="preserve"> 교좌주위 고압물청소</t>
    <phoneticPr fontId="3" type="noConversion"/>
  </si>
  <si>
    <t xml:space="preserve"> 배수관(곡관)고압물청소</t>
    <phoneticPr fontId="3" type="noConversion"/>
  </si>
  <si>
    <t xml:space="preserve"> 배수시설토사제거(인력터파기적용)</t>
    <phoneticPr fontId="3" type="noConversion"/>
  </si>
  <si>
    <t xml:space="preserve"> 배수관토사제거(인력)</t>
    <phoneticPr fontId="3" type="noConversion"/>
  </si>
  <si>
    <t xml:space="preserve"> 배수관토사제거(인력, 자갈섞인토사)</t>
    <phoneticPr fontId="3" type="noConversion"/>
  </si>
  <si>
    <t xml:space="preserve"> 배수관토사제거(인력, 호박돌섞인토사)</t>
    <phoneticPr fontId="3" type="noConversion"/>
  </si>
  <si>
    <t xml:space="preserve"> 집수정 및 배수관토사준설</t>
    <phoneticPr fontId="3" type="noConversion"/>
  </si>
  <si>
    <t xml:space="preserve"> 집수정 토사준설</t>
    <phoneticPr fontId="3" type="noConversion"/>
  </si>
  <si>
    <t xml:space="preserve"> 배수로준설토제거</t>
    <phoneticPr fontId="3" type="noConversion"/>
  </si>
  <si>
    <t xml:space="preserve"> 관목전정</t>
    <phoneticPr fontId="3" type="noConversion"/>
  </si>
  <si>
    <t xml:space="preserve"> 일반전정</t>
    <phoneticPr fontId="3" type="noConversion"/>
  </si>
  <si>
    <t xml:space="preserve"> 벌개 제근(인력)</t>
    <phoneticPr fontId="3" type="noConversion"/>
  </si>
  <si>
    <t xml:space="preserve"> 벌개 제근(인력+기계)</t>
    <phoneticPr fontId="3" type="noConversion"/>
  </si>
  <si>
    <t xml:space="preserve"> 벌목</t>
    <phoneticPr fontId="3" type="noConversion"/>
  </si>
  <si>
    <t xml:space="preserve"> 암파쇄방호시설 설치</t>
    <phoneticPr fontId="3" type="noConversion"/>
  </si>
  <si>
    <t xml:space="preserve"> 안전시설목설치(2.4 M / 조)</t>
    <phoneticPr fontId="3" type="noConversion"/>
  </si>
  <si>
    <t xml:space="preserve"> 안전시설목설치</t>
    <phoneticPr fontId="3" type="noConversion"/>
  </si>
  <si>
    <t xml:space="preserve"> 신축이음장치 교체</t>
    <phoneticPr fontId="3" type="noConversion"/>
  </si>
  <si>
    <t xml:space="preserve"> 후타콘크리트 타설</t>
    <phoneticPr fontId="3" type="noConversion"/>
  </si>
  <si>
    <t xml:space="preserve"> 교면방수</t>
    <phoneticPr fontId="3" type="noConversion"/>
  </si>
  <si>
    <t xml:space="preserve"> 교량방수</t>
    <phoneticPr fontId="3" type="noConversion"/>
  </si>
  <si>
    <t xml:space="preserve"> 교량점검시설 점검통로 철거</t>
    <phoneticPr fontId="3" type="noConversion"/>
  </si>
  <si>
    <t xml:space="preserve"> 교량점검시설 점검계단 철거</t>
    <phoneticPr fontId="3" type="noConversion"/>
  </si>
  <si>
    <t xml:space="preserve"> 텍코팅(인력식)</t>
    <phoneticPr fontId="3" type="noConversion"/>
  </si>
  <si>
    <t xml:space="preserve"> 텍코팅(기계식)</t>
    <phoneticPr fontId="3" type="noConversion"/>
  </si>
  <si>
    <t xml:space="preserve"> 소규모 포장복구(소파보수)</t>
    <phoneticPr fontId="3" type="noConversion"/>
  </si>
  <si>
    <t xml:space="preserve"> 절삭후 아스팔트 덧씌우기</t>
    <phoneticPr fontId="3" type="noConversion"/>
  </si>
  <si>
    <t xml:space="preserve"> 아스팔트 덧씌우기</t>
    <phoneticPr fontId="3" type="noConversion"/>
  </si>
  <si>
    <t xml:space="preserve"> 아스팔트 균열보수</t>
    <phoneticPr fontId="3" type="noConversion"/>
  </si>
  <si>
    <t xml:space="preserve"> 교명주(화강석)</t>
    <phoneticPr fontId="3" type="noConversion"/>
  </si>
  <si>
    <t xml:space="preserve"> 교명주 위치조정</t>
    <phoneticPr fontId="3" type="noConversion"/>
  </si>
  <si>
    <t xml:space="preserve"> 교명판</t>
    <phoneticPr fontId="3" type="noConversion"/>
  </si>
  <si>
    <t xml:space="preserve"> 설명판</t>
    <phoneticPr fontId="3" type="noConversion"/>
  </si>
  <si>
    <t xml:space="preserve"> 차선도색(페인트,수동식)공용구간</t>
    <phoneticPr fontId="3" type="noConversion"/>
  </si>
  <si>
    <t xml:space="preserve"> 차선도색(페인트,기계식)공용구간</t>
    <phoneticPr fontId="3" type="noConversion"/>
  </si>
  <si>
    <t xml:space="preserve"> 차선도색(융착식,수동식)공용구간</t>
    <phoneticPr fontId="3" type="noConversion"/>
  </si>
  <si>
    <t xml:space="preserve"> 차선도색(차로밑그림)공용구간</t>
    <phoneticPr fontId="3" type="noConversion"/>
  </si>
  <si>
    <t xml:space="preserve"> 차선도색 제거</t>
    <phoneticPr fontId="3" type="noConversion"/>
  </si>
  <si>
    <t xml:space="preserve"> 충격흡수시설(KCB-80KC)</t>
    <phoneticPr fontId="3" type="noConversion"/>
  </si>
  <si>
    <t xml:space="preserve"> 충격흡수시설(KCB-60KB)</t>
    <phoneticPr fontId="3" type="noConversion"/>
  </si>
  <si>
    <t xml:space="preserve"> 충격흡수탱크(소)(PCS-1)</t>
    <phoneticPr fontId="3" type="noConversion"/>
  </si>
  <si>
    <t xml:space="preserve"> 충격흡수탱크(중)(PCS-2)</t>
    <phoneticPr fontId="3" type="noConversion"/>
  </si>
  <si>
    <t xml:space="preserve"> 충격흡수탱크(대)(PCS-3)</t>
    <phoneticPr fontId="3" type="noConversion"/>
  </si>
  <si>
    <t xml:space="preserve"> 가드레일(인력식)2W</t>
    <phoneticPr fontId="3" type="noConversion"/>
  </si>
  <si>
    <t xml:space="preserve"> 가드레일(인력식)3W</t>
    <phoneticPr fontId="3" type="noConversion"/>
  </si>
  <si>
    <t xml:space="preserve"> 가드레일(기계식)2W</t>
    <phoneticPr fontId="3" type="noConversion"/>
  </si>
  <si>
    <t xml:space="preserve"> 가드레일(기계식)3W</t>
    <phoneticPr fontId="3" type="noConversion"/>
  </si>
  <si>
    <t xml:space="preserve"> 중앙분리대(2W)</t>
    <phoneticPr fontId="3" type="noConversion"/>
  </si>
  <si>
    <t xml:space="preserve"> 중앙분리대(3W)</t>
    <phoneticPr fontId="3" type="noConversion"/>
  </si>
  <si>
    <t xml:space="preserve"> 엔드레일(기계식)</t>
    <phoneticPr fontId="3" type="noConversion"/>
  </si>
  <si>
    <t xml:space="preserve"> 라운드레일(기계식)</t>
    <phoneticPr fontId="3" type="noConversion"/>
  </si>
  <si>
    <t xml:space="preserve"> 라운드레일</t>
    <phoneticPr fontId="3" type="noConversion"/>
  </si>
  <si>
    <t xml:space="preserve"> 차광망</t>
    <phoneticPr fontId="3" type="noConversion"/>
  </si>
  <si>
    <t xml:space="preserve"> 단면복구(무근)</t>
    <phoneticPr fontId="3" type="noConversion"/>
  </si>
  <si>
    <t xml:space="preserve"> 단면복구(철근)</t>
    <phoneticPr fontId="3" type="noConversion"/>
  </si>
  <si>
    <t xml:space="preserve"> 표면보수</t>
    <phoneticPr fontId="3" type="noConversion"/>
  </si>
  <si>
    <t xml:space="preserve"> LED표지판 설치</t>
    <phoneticPr fontId="3" type="noConversion"/>
  </si>
  <si>
    <t xml:space="preserve"> 원형표지판 설치</t>
    <phoneticPr fontId="3" type="noConversion"/>
  </si>
  <si>
    <t xml:space="preserve"> 철조망 설치</t>
    <phoneticPr fontId="3" type="noConversion"/>
  </si>
  <si>
    <t xml:space="preserve"> 철조망 철거</t>
    <phoneticPr fontId="3" type="noConversion"/>
  </si>
  <si>
    <t xml:space="preserve"> 소화기 교체</t>
    <phoneticPr fontId="3" type="noConversion"/>
  </si>
  <si>
    <t xml:space="preserve"> 친환경소화기 설치</t>
    <phoneticPr fontId="3" type="noConversion"/>
  </si>
  <si>
    <t xml:space="preserve"> 소화기함 설치</t>
    <phoneticPr fontId="3" type="noConversion"/>
  </si>
  <si>
    <t xml:space="preserve"> 철망 설치</t>
    <phoneticPr fontId="3" type="noConversion"/>
  </si>
  <si>
    <t xml:space="preserve"> 철망 철거</t>
    <phoneticPr fontId="3" type="noConversion"/>
  </si>
  <si>
    <t xml:space="preserve"> 집수구 및 배수관 재설치</t>
    <phoneticPr fontId="3" type="noConversion"/>
  </si>
  <si>
    <t xml:space="preserve"> 집수구 재설치</t>
    <phoneticPr fontId="3" type="noConversion"/>
  </si>
  <si>
    <t xml:space="preserve"> 배수관 재설치</t>
    <phoneticPr fontId="3" type="noConversion"/>
  </si>
  <si>
    <t xml:space="preserve"> 배수관 설치</t>
    <phoneticPr fontId="3" type="noConversion"/>
  </si>
  <si>
    <t xml:space="preserve"> 플레이트 재설치(B=200)</t>
    <phoneticPr fontId="3" type="noConversion"/>
  </si>
  <si>
    <t xml:space="preserve"> 플레이트 재설치(B=400)</t>
    <phoneticPr fontId="3" type="noConversion"/>
  </si>
  <si>
    <t xml:space="preserve"> 플레이트 재설치(B=500)</t>
    <phoneticPr fontId="3" type="noConversion"/>
  </si>
  <si>
    <t xml:space="preserve"> 콘크리트 천공(두께15cm)</t>
    <phoneticPr fontId="3" type="noConversion"/>
  </si>
  <si>
    <t xml:space="preserve"> 콘크리트 천공(두께30cm)</t>
    <phoneticPr fontId="3" type="noConversion"/>
  </si>
  <si>
    <t xml:space="preserve"> 콘크리트 천공(두께90cm)</t>
    <phoneticPr fontId="3" type="noConversion"/>
  </si>
  <si>
    <t xml:space="preserve"> 배수구 설치 천공</t>
    <phoneticPr fontId="3" type="noConversion"/>
  </si>
  <si>
    <t xml:space="preserve"> 포트홀보수(인력식포대아스콘)</t>
    <phoneticPr fontId="3" type="noConversion"/>
  </si>
  <si>
    <t xml:space="preserve"> 배수구 트랜치 설치</t>
    <phoneticPr fontId="3" type="noConversion"/>
  </si>
  <si>
    <t xml:space="preserve"> 삼각표지판</t>
    <phoneticPr fontId="3" type="noConversion"/>
  </si>
  <si>
    <t xml:space="preserve"> 원형표지판</t>
    <phoneticPr fontId="3" type="noConversion"/>
  </si>
  <si>
    <t xml:space="preserve"> 오각표지판</t>
    <phoneticPr fontId="3" type="noConversion"/>
  </si>
  <si>
    <t xml:space="preserve"> 교통안전표지철거</t>
    <phoneticPr fontId="3" type="noConversion"/>
  </si>
  <si>
    <t xml:space="preserve"> 교통안전표지교체</t>
    <phoneticPr fontId="3" type="noConversion"/>
  </si>
  <si>
    <t xml:space="preserve"> 갈매기표지판</t>
    <phoneticPr fontId="3" type="noConversion"/>
  </si>
  <si>
    <t xml:space="preserve"> 도로반사경(1면)</t>
    <phoneticPr fontId="3" type="noConversion"/>
  </si>
  <si>
    <t xml:space="preserve"> 도로반사경(2면)</t>
    <phoneticPr fontId="3" type="noConversion"/>
  </si>
  <si>
    <t xml:space="preserve"> 도로반사경(1면)철거</t>
    <phoneticPr fontId="3" type="noConversion"/>
  </si>
  <si>
    <t xml:space="preserve"> 도로반사경(2면)철거</t>
    <phoneticPr fontId="3" type="noConversion"/>
  </si>
  <si>
    <t xml:space="preserve"> 도로반사경교체</t>
    <phoneticPr fontId="3" type="noConversion"/>
  </si>
  <si>
    <t xml:space="preserve"> 잡철물 현장 제작설치</t>
    <phoneticPr fontId="3" type="noConversion"/>
  </si>
  <si>
    <t xml:space="preserve"> 잡철물 제품설치</t>
    <phoneticPr fontId="3" type="noConversion"/>
  </si>
  <si>
    <t xml:space="preserve"> 잡철물 규격철물설치</t>
    <phoneticPr fontId="3" type="noConversion"/>
  </si>
  <si>
    <t xml:space="preserve"> 아스콘노면절삭</t>
    <phoneticPr fontId="3" type="noConversion"/>
  </si>
  <si>
    <t xml:space="preserve"> 폐기물상차</t>
    <phoneticPr fontId="3" type="noConversion"/>
  </si>
  <si>
    <t xml:space="preserve"> 대형싸인카</t>
    <phoneticPr fontId="3" type="noConversion"/>
  </si>
  <si>
    <t xml:space="preserve"> 자주식싸인카</t>
    <phoneticPr fontId="3" type="noConversion"/>
  </si>
  <si>
    <t xml:space="preserve"> 노면청소차</t>
    <phoneticPr fontId="3" type="noConversion"/>
  </si>
  <si>
    <t xml:space="preserve"> 작업보호차</t>
    <phoneticPr fontId="3" type="noConversion"/>
  </si>
  <si>
    <t xml:space="preserve"> 안전신호수</t>
    <phoneticPr fontId="3" type="noConversion"/>
  </si>
  <si>
    <t xml:space="preserve"> 로봇신호수(한팔용)</t>
    <phoneticPr fontId="3" type="noConversion"/>
  </si>
  <si>
    <t xml:space="preserve"> 로봇신호수(양팔용)</t>
    <phoneticPr fontId="3" type="noConversion"/>
  </si>
  <si>
    <t xml:space="preserve"> 로봇신호수 설치 및 철거</t>
    <phoneticPr fontId="3" type="noConversion"/>
  </si>
  <si>
    <t xml:space="preserve"> 교통시설비</t>
    <phoneticPr fontId="3" type="noConversion"/>
  </si>
  <si>
    <t xml:space="preserve"> 교량고소차(굴절차)</t>
    <phoneticPr fontId="3" type="noConversion"/>
  </si>
  <si>
    <t xml:space="preserve"> 교량고소차(다굴절차)</t>
    <phoneticPr fontId="3" type="noConversion"/>
  </si>
  <si>
    <t xml:space="preserve"> 교량고소차(고소차5톤)</t>
    <phoneticPr fontId="3" type="noConversion"/>
  </si>
  <si>
    <t>No.49 차선도색(상온형,구동식)공용구간</t>
    <phoneticPr fontId="3" type="noConversion"/>
  </si>
  <si>
    <t>No.50 단면복구(무근)</t>
    <phoneticPr fontId="3" type="noConversion"/>
  </si>
  <si>
    <t>No.51 단면복구(무근)</t>
    <phoneticPr fontId="3" type="noConversion"/>
  </si>
  <si>
    <t>No.52 단면복구(무근)</t>
    <phoneticPr fontId="3" type="noConversion"/>
  </si>
  <si>
    <t>No.53 단면복구(무근)</t>
    <phoneticPr fontId="3" type="noConversion"/>
  </si>
  <si>
    <t>No.54 단면복구(무근)</t>
    <phoneticPr fontId="3" type="noConversion"/>
  </si>
  <si>
    <t>No.55 단면복구(철근)</t>
    <phoneticPr fontId="3" type="noConversion"/>
  </si>
  <si>
    <t>No.56 단면복구(철근)</t>
    <phoneticPr fontId="3" type="noConversion"/>
  </si>
  <si>
    <t>No.57 단면복구(철근)</t>
    <phoneticPr fontId="3" type="noConversion"/>
  </si>
  <si>
    <t>No.58 단면복구(철근)</t>
    <phoneticPr fontId="3" type="noConversion"/>
  </si>
  <si>
    <t>No.59 단면복구(철근)</t>
    <phoneticPr fontId="3" type="noConversion"/>
  </si>
  <si>
    <t>No.60 표면보수</t>
    <phoneticPr fontId="3" type="noConversion"/>
  </si>
  <si>
    <t>No.61 LED표지판 설치</t>
    <phoneticPr fontId="3" type="noConversion"/>
  </si>
  <si>
    <t>No.62 LED표지판 설치</t>
    <phoneticPr fontId="3" type="noConversion"/>
  </si>
  <si>
    <t>No.63 운행제한표지판 설치</t>
    <phoneticPr fontId="3" type="noConversion"/>
  </si>
  <si>
    <t>No.64 원형표지판 설치</t>
    <phoneticPr fontId="3" type="noConversion"/>
  </si>
  <si>
    <t>No.65 철조망 설치</t>
    <phoneticPr fontId="3" type="noConversion"/>
  </si>
  <si>
    <t>No.66 철조망 철거</t>
    <phoneticPr fontId="3" type="noConversion"/>
  </si>
  <si>
    <t>No.67 소화기 교체</t>
    <phoneticPr fontId="3" type="noConversion"/>
  </si>
  <si>
    <t>No.68 친환경소화기 설치</t>
    <phoneticPr fontId="3" type="noConversion"/>
  </si>
  <si>
    <t>No.69 소화기함 설치</t>
    <phoneticPr fontId="3" type="noConversion"/>
  </si>
  <si>
    <t>No.70 철망 설치</t>
    <phoneticPr fontId="3" type="noConversion"/>
  </si>
  <si>
    <t>No.71 철망 철거</t>
    <phoneticPr fontId="3" type="noConversion"/>
  </si>
  <si>
    <t>No.72 집수구 및 배수관 재설치</t>
    <phoneticPr fontId="3" type="noConversion"/>
  </si>
  <si>
    <t>No.73 집수구 재설치</t>
    <phoneticPr fontId="3" type="noConversion"/>
  </si>
  <si>
    <t>No.74 배수관 재설치</t>
    <phoneticPr fontId="3" type="noConversion"/>
  </si>
  <si>
    <t>No.75 배수관 설치</t>
    <phoneticPr fontId="3" type="noConversion"/>
  </si>
  <si>
    <t>No.76 플레이트 재설치(B=200)</t>
    <phoneticPr fontId="3" type="noConversion"/>
  </si>
  <si>
    <t>No.77 플레이트 재설치(B=400)</t>
    <phoneticPr fontId="3" type="noConversion"/>
  </si>
  <si>
    <t>No.78 플레이트 재설치(B=500)</t>
    <phoneticPr fontId="3" type="noConversion"/>
  </si>
  <si>
    <t>No.79 콘크리트 천공(두께15cm)</t>
    <phoneticPr fontId="3" type="noConversion"/>
  </si>
  <si>
    <t>No.80 콘크리트 천공(두께15cm)</t>
    <phoneticPr fontId="3" type="noConversion"/>
  </si>
  <si>
    <t>No.81 콘크리트 천공(두께15cm)</t>
    <phoneticPr fontId="3" type="noConversion"/>
  </si>
  <si>
    <t>No.82 콘크리트 천공(두께30cm)</t>
    <phoneticPr fontId="3" type="noConversion"/>
  </si>
  <si>
    <t>No.83 콘크리트 천공(두께30cm)</t>
    <phoneticPr fontId="3" type="noConversion"/>
  </si>
  <si>
    <t>No.84 콘크리트 천공(두께30cm)</t>
    <phoneticPr fontId="3" type="noConversion"/>
  </si>
  <si>
    <t>No.85 콘크리트 천공(두께90cm)</t>
    <phoneticPr fontId="3" type="noConversion"/>
  </si>
  <si>
    <t>No.86 콘크리트 천공(두께90cm)</t>
    <phoneticPr fontId="3" type="noConversion"/>
  </si>
  <si>
    <t>No.87 콘크리트 천공(두께90cm)</t>
    <phoneticPr fontId="3" type="noConversion"/>
  </si>
  <si>
    <t>No.88 포트홀보수(인력식포대아스콘)</t>
    <phoneticPr fontId="3" type="noConversion"/>
  </si>
  <si>
    <t>No.89 포트홀보수(인력식포대아스콘)</t>
    <phoneticPr fontId="3" type="noConversion"/>
  </si>
  <si>
    <t>No.90 배수구 트랜치 설치</t>
    <phoneticPr fontId="3" type="noConversion"/>
  </si>
  <si>
    <t>No.91 배수구 트랜치 설치</t>
    <phoneticPr fontId="3" type="noConversion"/>
  </si>
  <si>
    <t>No.92 교량고소차(굴절차)</t>
    <phoneticPr fontId="3" type="noConversion"/>
  </si>
  <si>
    <t>No.93 교량고소차(굴절차)</t>
    <phoneticPr fontId="3" type="noConversion"/>
  </si>
  <si>
    <t>No.94 교량고소차(다굴절차)</t>
    <phoneticPr fontId="3" type="noConversion"/>
  </si>
  <si>
    <t>No.95 교량고소차(고소차5톤)</t>
    <phoneticPr fontId="3" type="noConversion"/>
  </si>
  <si>
    <t>No.96 고재처리</t>
    <phoneticPr fontId="3" type="noConversion"/>
  </si>
  <si>
    <t>No.97 앵커불트 설치</t>
    <phoneticPr fontId="3" type="noConversion"/>
  </si>
  <si>
    <t>No.98 지주 설치</t>
    <phoneticPr fontId="3" type="noConversion"/>
  </si>
  <si>
    <t>No.99 볼트조임</t>
    <phoneticPr fontId="3" type="noConversion"/>
  </si>
  <si>
    <t>No.100 일반난간 지주해체</t>
    <phoneticPr fontId="3" type="noConversion"/>
  </si>
  <si>
    <t>No.101 고재처리</t>
    <phoneticPr fontId="3" type="noConversion"/>
  </si>
  <si>
    <t>No.102 고재처리</t>
    <phoneticPr fontId="3" type="noConversion"/>
  </si>
  <si>
    <t>No.103 고재처리</t>
    <phoneticPr fontId="3" type="noConversion"/>
  </si>
  <si>
    <t>No.104 콘크리트치핑</t>
    <phoneticPr fontId="3" type="noConversion"/>
  </si>
  <si>
    <t>No.105 신축이음 고압물세척</t>
    <phoneticPr fontId="3" type="noConversion"/>
  </si>
  <si>
    <t>No.106 백업재 설치</t>
    <phoneticPr fontId="3" type="noConversion"/>
  </si>
  <si>
    <t>No.107 초속경콘크리트 타설</t>
    <phoneticPr fontId="3" type="noConversion"/>
  </si>
  <si>
    <t>No.108 교량점검시설 점검통로 설치</t>
    <phoneticPr fontId="3" type="noConversion"/>
  </si>
  <si>
    <t>No.109 교량점검시설 점검통로 설치</t>
    <phoneticPr fontId="3" type="noConversion"/>
  </si>
  <si>
    <t>No.110 교량점검시설 점검통로 설치</t>
    <phoneticPr fontId="3" type="noConversion"/>
  </si>
  <si>
    <t>No.111 교량점검시설 점검계단 설치</t>
    <phoneticPr fontId="3" type="noConversion"/>
  </si>
  <si>
    <t>No.112 교량점검시설 점검계단 설치</t>
    <phoneticPr fontId="3" type="noConversion"/>
  </si>
  <si>
    <t>No.113 교량점검시설 점검계단 설치</t>
    <phoneticPr fontId="3" type="noConversion"/>
  </si>
  <si>
    <t>No.114 콘크리트 단면복구</t>
    <phoneticPr fontId="3" type="noConversion"/>
  </si>
  <si>
    <t>No.115 폴리머몰탈 바르기</t>
    <phoneticPr fontId="3" type="noConversion"/>
  </si>
  <si>
    <t>No.116 중성화 방지재</t>
    <phoneticPr fontId="3" type="noConversion"/>
  </si>
  <si>
    <t>No.117 폴리머몰탈 바르기</t>
    <phoneticPr fontId="3" type="noConversion"/>
  </si>
  <si>
    <t>No.118 폴리머몰탈 바르기</t>
    <phoneticPr fontId="3" type="noConversion"/>
  </si>
  <si>
    <t>No.119 폴리머몰탈 바르기</t>
    <phoneticPr fontId="3" type="noConversion"/>
  </si>
  <si>
    <t>No.120 폴리머몰탈 바르기</t>
    <phoneticPr fontId="3" type="noConversion"/>
  </si>
  <si>
    <t>No.121 철근 녹제거</t>
    <phoneticPr fontId="3" type="noConversion"/>
  </si>
  <si>
    <t>No.122 철근부위 방청재 바르기</t>
    <phoneticPr fontId="3" type="noConversion"/>
  </si>
  <si>
    <t>No.123 바탕처리</t>
    <phoneticPr fontId="3" type="noConversion"/>
  </si>
  <si>
    <t>No.124 프라이머 바름</t>
    <phoneticPr fontId="3" type="noConversion"/>
  </si>
  <si>
    <t>No.125 중성화 방지재 표면도포</t>
    <phoneticPr fontId="3" type="noConversion"/>
  </si>
  <si>
    <t>황색 및 백색 실선</t>
    <phoneticPr fontId="3" type="noConversion"/>
  </si>
  <si>
    <t xml:space="preserve"> 보도블럭 포장헐기(t=6㎝)</t>
    <phoneticPr fontId="3" type="noConversion"/>
  </si>
  <si>
    <t xml:space="preserve"> 보도용블록 포장</t>
    <phoneticPr fontId="3" type="noConversion"/>
  </si>
  <si>
    <t xml:space="preserve"> 분리대병설치</t>
    <phoneticPr fontId="3" type="noConversion"/>
  </si>
  <si>
    <t xml:space="preserve"> 분리대병제거</t>
    <phoneticPr fontId="3" type="noConversion"/>
  </si>
  <si>
    <t xml:space="preserve"> 시선유도표지(데리네이터)</t>
    <phoneticPr fontId="3" type="noConversion"/>
  </si>
  <si>
    <t>석면분담금</t>
    <phoneticPr fontId="3" type="noConversion"/>
  </si>
  <si>
    <t>임금채권부담금</t>
    <phoneticPr fontId="3" type="noConversion"/>
  </si>
  <si>
    <t>0.006%</t>
    <phoneticPr fontId="3" type="noConversion"/>
  </si>
  <si>
    <t>0.09%</t>
    <phoneticPr fontId="3" type="noConversion"/>
  </si>
  <si>
    <t>노무비 x 0.006%</t>
    <phoneticPr fontId="3" type="noConversion"/>
  </si>
  <si>
    <t>노무비 x 0.09%</t>
    <phoneticPr fontId="3" type="noConversion"/>
  </si>
  <si>
    <t>2026년 10월</t>
    <phoneticPr fontId="7" type="noConversion"/>
  </si>
  <si>
    <t>2026년 파주 도로시설물 상시보수공사(단가계약)</t>
    <phoneticPr fontId="7" type="noConversion"/>
  </si>
  <si>
    <t xml:space="preserve">  ○  위     치 :  파주시 도로시설물 일원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</si>
</sst>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81" formatCode="#,###;\-#,###;&quot;&quot;;@"/>
    <numFmt numFmtId="182" formatCode="\(\ &quot;금&quot;\ #,##0&quot;원&quot;\ \)"/>
    <numFmt numFmtId="183" formatCode="\(&quot;₩&quot;#,##0\)"/>
    <numFmt numFmtId="184" formatCode="[DBNum4][$-412]General"/>
  </numFmts>
  <fonts count="33">
    <font>
      <sz val="9"/>
      <color indexed="8"/>
      <name val="굴림체"/>
      <family val="3"/>
      <charset val="129"/>
    </font>
    <font>
      <sz val="9"/>
      <color indexed="22"/>
      <name val="굴림체"/>
      <family val="3"/>
      <charset val="129"/>
    </font>
    <font>
      <sz val="8"/>
      <color indexed="8"/>
      <name val="Arial"/>
      <family val="2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8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color indexed="8"/>
      <name val="굴림"/>
      <family val="3"/>
      <charset val="129"/>
    </font>
    <font>
      <sz val="18"/>
      <color indexed="8"/>
      <name val="돋움"/>
      <family val="3"/>
      <charset val="129"/>
    </font>
    <font>
      <sz val="20"/>
      <color indexed="8"/>
      <name val="굴림체"/>
      <family val="3"/>
      <charset val="129"/>
    </font>
    <font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9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24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34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9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176" fontId="6" fillId="0" borderId="0"/>
    <xf numFmtId="41" fontId="4" fillId="0" borderId="0" applyFont="0" applyFill="0" applyBorder="0" applyAlignment="0" applyProtection="0">
      <alignment vertical="center"/>
    </xf>
    <xf numFmtId="0" fontId="6" fillId="0" borderId="0"/>
    <xf numFmtId="0" fontId="4" fillId="0" borderId="0"/>
    <xf numFmtId="0" fontId="4" fillId="0" borderId="0">
      <alignment vertical="center"/>
    </xf>
    <xf numFmtId="0" fontId="8" fillId="0" borderId="0"/>
    <xf numFmtId="0" fontId="4" fillId="0" borderId="0"/>
  </cellStyleXfs>
  <cellXfs count="142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181" fontId="0" fillId="0" borderId="1" xfId="0" applyNumberFormat="1" applyBorder="1" applyAlignment="1">
      <alignment vertical="center"/>
    </xf>
    <xf numFmtId="0" fontId="1" fillId="0" borderId="1" xfId="0" applyFont="1" applyBorder="1"/>
    <xf numFmtId="0" fontId="6" fillId="0" borderId="0" xfId="3"/>
    <xf numFmtId="181" fontId="0" fillId="0" borderId="0" xfId="0" applyNumberFormat="1"/>
    <xf numFmtId="0" fontId="1" fillId="0" borderId="0" xfId="0" applyFont="1"/>
    <xf numFmtId="0" fontId="0" fillId="3" borderId="0" xfId="0" applyFill="1"/>
    <xf numFmtId="0" fontId="0" fillId="2" borderId="0" xfId="0" applyFill="1"/>
    <xf numFmtId="0" fontId="8" fillId="0" borderId="0" xfId="6"/>
    <xf numFmtId="0" fontId="9" fillId="0" borderId="0" xfId="6" applyFont="1"/>
    <xf numFmtId="0" fontId="10" fillId="0" borderId="0" xfId="6" applyFont="1"/>
    <xf numFmtId="0" fontId="11" fillId="0" borderId="0" xfId="6" applyFont="1" applyAlignment="1">
      <alignment vertical="center"/>
    </xf>
    <xf numFmtId="0" fontId="12" fillId="0" borderId="0" xfId="6" applyFont="1" applyAlignment="1">
      <alignment vertical="center"/>
    </xf>
    <xf numFmtId="0" fontId="8" fillId="0" borderId="0" xfId="6" applyAlignment="1">
      <alignment vertical="center"/>
    </xf>
    <xf numFmtId="0" fontId="14" fillId="0" borderId="0" xfId="0" applyFont="1" applyAlignment="1">
      <alignment vertical="center"/>
    </xf>
    <xf numFmtId="177" fontId="14" fillId="0" borderId="1" xfId="0" applyNumberFormat="1" applyFont="1" applyBorder="1" applyAlignment="1">
      <alignment horizontal="center" vertical="center"/>
    </xf>
    <xf numFmtId="177" fontId="14" fillId="0" borderId="1" xfId="0" applyNumberFormat="1" applyFont="1" applyBorder="1" applyAlignment="1">
      <alignment vertical="center"/>
    </xf>
    <xf numFmtId="181" fontId="14" fillId="0" borderId="1" xfId="0" applyNumberFormat="1" applyFont="1" applyBorder="1" applyAlignment="1">
      <alignment vertical="center"/>
    </xf>
    <xf numFmtId="3" fontId="15" fillId="0" borderId="1" xfId="4" applyNumberFormat="1" applyFont="1" applyBorder="1" applyAlignment="1">
      <alignment horizontal="center" vertical="center"/>
    </xf>
    <xf numFmtId="0" fontId="13" fillId="0" borderId="0" xfId="3" applyFont="1"/>
    <xf numFmtId="3" fontId="16" fillId="0" borderId="2" xfId="4" applyNumberFormat="1" applyFont="1" applyBorder="1" applyAlignment="1">
      <alignment vertical="center"/>
    </xf>
    <xf numFmtId="3" fontId="16" fillId="0" borderId="3" xfId="4" applyNumberFormat="1" applyFont="1" applyBorder="1" applyAlignment="1">
      <alignment vertical="center"/>
    </xf>
    <xf numFmtId="3" fontId="16" fillId="0" borderId="4" xfId="4" applyNumberFormat="1" applyFont="1" applyBorder="1" applyAlignment="1">
      <alignment horizontal="center" vertical="center"/>
    </xf>
    <xf numFmtId="3" fontId="16" fillId="0" borderId="5" xfId="4" applyNumberFormat="1" applyFont="1" applyBorder="1" applyAlignment="1">
      <alignment horizontal="center" vertical="center"/>
    </xf>
    <xf numFmtId="3" fontId="13" fillId="0" borderId="0" xfId="3" applyNumberFormat="1" applyFont="1"/>
    <xf numFmtId="3" fontId="16" fillId="0" borderId="6" xfId="4" applyNumberFormat="1" applyFont="1" applyBorder="1" applyAlignment="1">
      <alignment horizontal="center" vertical="center"/>
    </xf>
    <xf numFmtId="3" fontId="15" fillId="0" borderId="7" xfId="4" applyNumberFormat="1" applyFont="1" applyBorder="1" applyAlignment="1">
      <alignment horizontal="center" vertical="center"/>
    </xf>
    <xf numFmtId="3" fontId="16" fillId="0" borderId="5" xfId="4" applyNumberFormat="1" applyFont="1" applyBorder="1" applyAlignment="1">
      <alignment horizontal="right" vertical="center"/>
    </xf>
    <xf numFmtId="3" fontId="16" fillId="0" borderId="4" xfId="4" applyNumberFormat="1" applyFont="1" applyBorder="1" applyAlignment="1">
      <alignment horizontal="right" vertical="center"/>
    </xf>
    <xf numFmtId="3" fontId="16" fillId="0" borderId="6" xfId="4" applyNumberFormat="1" applyFont="1" applyBorder="1" applyAlignment="1">
      <alignment horizontal="right" vertical="center"/>
    </xf>
    <xf numFmtId="3" fontId="16" fillId="0" borderId="2" xfId="4" applyNumberFormat="1" applyFont="1" applyBorder="1" applyAlignment="1">
      <alignment horizontal="left" vertical="center"/>
    </xf>
    <xf numFmtId="3" fontId="16" fillId="0" borderId="3" xfId="4" applyNumberFormat="1" applyFont="1" applyBorder="1" applyAlignment="1">
      <alignment horizontal="left" vertical="center"/>
    </xf>
    <xf numFmtId="3" fontId="16" fillId="0" borderId="8" xfId="4" applyNumberFormat="1" applyFont="1" applyBorder="1" applyAlignment="1">
      <alignment horizontal="left" vertical="center"/>
    </xf>
    <xf numFmtId="3" fontId="16" fillId="4" borderId="5" xfId="4" applyNumberFormat="1" applyFont="1" applyFill="1" applyBorder="1" applyAlignment="1">
      <alignment horizontal="center" vertical="center"/>
    </xf>
    <xf numFmtId="3" fontId="16" fillId="4" borderId="6" xfId="4" applyNumberFormat="1" applyFont="1" applyFill="1" applyBorder="1" applyAlignment="1">
      <alignment horizontal="center" vertical="center"/>
    </xf>
    <xf numFmtId="3" fontId="16" fillId="0" borderId="8" xfId="4" applyNumberFormat="1" applyFont="1" applyBorder="1" applyAlignment="1">
      <alignment horizontal="right" vertical="center"/>
    </xf>
    <xf numFmtId="3" fontId="16" fillId="4" borderId="9" xfId="4" applyNumberFormat="1" applyFont="1" applyFill="1" applyBorder="1" applyAlignment="1">
      <alignment horizontal="center" vertical="center"/>
    </xf>
    <xf numFmtId="3" fontId="16" fillId="4" borderId="10" xfId="4" applyNumberFormat="1" applyFont="1" applyFill="1" applyBorder="1" applyAlignment="1">
      <alignment horizontal="center" vertical="center"/>
    </xf>
    <xf numFmtId="3" fontId="16" fillId="0" borderId="11" xfId="4" applyNumberFormat="1" applyFont="1" applyBorder="1" applyAlignment="1">
      <alignment horizontal="center" vertical="center"/>
    </xf>
    <xf numFmtId="3" fontId="17" fillId="4" borderId="9" xfId="4" applyNumberFormat="1" applyFont="1" applyFill="1" applyBorder="1" applyAlignment="1">
      <alignment horizontal="center" vertical="center"/>
    </xf>
    <xf numFmtId="3" fontId="16" fillId="0" borderId="12" xfId="4" applyNumberFormat="1" applyFont="1" applyBorder="1" applyAlignment="1">
      <alignment horizontal="center" vertical="center"/>
    </xf>
    <xf numFmtId="3" fontId="16" fillId="0" borderId="1" xfId="4" applyNumberFormat="1" applyFont="1" applyBorder="1" applyAlignment="1">
      <alignment horizontal="center" vertical="center"/>
    </xf>
    <xf numFmtId="3" fontId="16" fillId="4" borderId="7" xfId="4" applyNumberFormat="1" applyFont="1" applyFill="1" applyBorder="1" applyAlignment="1">
      <alignment horizontal="center" vertical="center"/>
    </xf>
    <xf numFmtId="3" fontId="16" fillId="0" borderId="1" xfId="4" applyNumberFormat="1" applyFont="1" applyBorder="1" applyAlignment="1">
      <alignment vertical="center"/>
    </xf>
    <xf numFmtId="3" fontId="16" fillId="0" borderId="7" xfId="4" applyNumberFormat="1" applyFont="1" applyBorder="1" applyAlignment="1">
      <alignment horizontal="right" vertical="center"/>
    </xf>
    <xf numFmtId="3" fontId="16" fillId="0" borderId="1" xfId="4" applyNumberFormat="1" applyFont="1" applyBorder="1" applyAlignment="1">
      <alignment horizontal="left" vertical="center"/>
    </xf>
    <xf numFmtId="3" fontId="16" fillId="0" borderId="7" xfId="4" applyNumberFormat="1" applyFont="1" applyBorder="1" applyAlignment="1">
      <alignment horizontal="center" vertical="center"/>
    </xf>
    <xf numFmtId="3" fontId="18" fillId="0" borderId="1" xfId="4" applyNumberFormat="1" applyFont="1" applyBorder="1" applyAlignment="1">
      <alignment vertical="center"/>
    </xf>
    <xf numFmtId="0" fontId="14" fillId="0" borderId="0" xfId="0" applyFont="1"/>
    <xf numFmtId="177" fontId="14" fillId="0" borderId="1" xfId="0" applyNumberFormat="1" applyFont="1" applyBorder="1" applyAlignment="1">
      <alignment vertical="center" wrapText="1"/>
    </xf>
    <xf numFmtId="177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177" fontId="14" fillId="4" borderId="1" xfId="0" applyNumberFormat="1" applyFont="1" applyFill="1" applyBorder="1" applyAlignment="1">
      <alignment vertical="center"/>
    </xf>
    <xf numFmtId="0" fontId="18" fillId="0" borderId="14" xfId="7" applyFont="1" applyBorder="1" applyAlignment="1">
      <alignment vertical="center"/>
    </xf>
    <xf numFmtId="0" fontId="18" fillId="0" borderId="0" xfId="7" applyFont="1" applyAlignment="1">
      <alignment vertical="center"/>
    </xf>
    <xf numFmtId="0" fontId="18" fillId="0" borderId="15" xfId="7" applyFont="1" applyBorder="1" applyAlignment="1">
      <alignment vertical="center"/>
    </xf>
    <xf numFmtId="0" fontId="19" fillId="0" borderId="0" xfId="5" applyFont="1">
      <alignment vertical="center"/>
    </xf>
    <xf numFmtId="0" fontId="20" fillId="0" borderId="0" xfId="5" applyFont="1">
      <alignment vertical="center"/>
    </xf>
    <xf numFmtId="0" fontId="20" fillId="0" borderId="15" xfId="5" applyFont="1" applyBorder="1">
      <alignment vertical="center"/>
    </xf>
    <xf numFmtId="0" fontId="21" fillId="0" borderId="14" xfId="7" applyFont="1" applyBorder="1" applyAlignment="1">
      <alignment vertical="center"/>
    </xf>
    <xf numFmtId="0" fontId="22" fillId="0" borderId="0" xfId="5" applyFont="1">
      <alignment vertical="center"/>
    </xf>
    <xf numFmtId="0" fontId="23" fillId="0" borderId="0" xfId="5" applyFont="1">
      <alignment vertical="center"/>
    </xf>
    <xf numFmtId="0" fontId="24" fillId="0" borderId="14" xfId="7" applyFont="1" applyBorder="1" applyAlignment="1">
      <alignment vertical="center"/>
    </xf>
    <xf numFmtId="182" fontId="19" fillId="0" borderId="15" xfId="2" applyNumberFormat="1" applyFont="1" applyBorder="1" applyAlignment="1">
      <alignment vertical="center"/>
    </xf>
    <xf numFmtId="0" fontId="22" fillId="0" borderId="0" xfId="5" applyFont="1" applyAlignment="1">
      <alignment horizontal="left" vertical="center"/>
    </xf>
    <xf numFmtId="0" fontId="22" fillId="0" borderId="0" xfId="5" applyFont="1" applyAlignment="1">
      <alignment horizontal="center" vertical="center"/>
    </xf>
    <xf numFmtId="42" fontId="22" fillId="0" borderId="0" xfId="5" applyNumberFormat="1" applyFont="1" applyAlignment="1">
      <alignment horizontal="center" vertical="center"/>
    </xf>
    <xf numFmtId="182" fontId="22" fillId="0" borderId="0" xfId="5" applyNumberFormat="1" applyFont="1" applyAlignment="1">
      <alignment horizontal="center" vertical="center" shrinkToFit="1"/>
    </xf>
    <xf numFmtId="183" fontId="19" fillId="0" borderId="15" xfId="2" applyNumberFormat="1" applyFont="1" applyBorder="1" applyAlignment="1">
      <alignment vertical="center"/>
    </xf>
    <xf numFmtId="41" fontId="19" fillId="0" borderId="0" xfId="5" applyNumberFormat="1" applyFont="1" applyAlignment="1">
      <alignment horizontal="left" vertical="center"/>
    </xf>
    <xf numFmtId="183" fontId="19" fillId="0" borderId="0" xfId="2" applyNumberFormat="1" applyFont="1" applyBorder="1" applyAlignment="1">
      <alignment vertical="center"/>
    </xf>
    <xf numFmtId="0" fontId="19" fillId="0" borderId="0" xfId="5" applyFont="1" applyAlignment="1">
      <alignment horizontal="left" vertical="center"/>
    </xf>
    <xf numFmtId="0" fontId="21" fillId="0" borderId="0" xfId="7" applyFont="1" applyAlignment="1">
      <alignment vertical="center"/>
    </xf>
    <xf numFmtId="0" fontId="21" fillId="0" borderId="15" xfId="7" applyFont="1" applyBorder="1" applyAlignment="1">
      <alignment vertical="center"/>
    </xf>
    <xf numFmtId="0" fontId="18" fillId="0" borderId="14" xfId="6" applyFont="1" applyBorder="1" applyAlignment="1">
      <alignment vertical="center"/>
    </xf>
    <xf numFmtId="0" fontId="18" fillId="0" borderId="0" xfId="6" applyFont="1" applyAlignment="1">
      <alignment vertical="center"/>
    </xf>
    <xf numFmtId="0" fontId="25" fillId="0" borderId="0" xfId="6" applyFont="1" applyAlignment="1">
      <alignment vertical="center"/>
    </xf>
    <xf numFmtId="41" fontId="25" fillId="0" borderId="0" xfId="7" applyNumberFormat="1" applyFont="1" applyAlignment="1">
      <alignment horizontal="center" vertical="center"/>
    </xf>
    <xf numFmtId="184" fontId="25" fillId="0" borderId="0" xfId="7" applyNumberFormat="1" applyFont="1" applyAlignment="1">
      <alignment horizontal="right" vertical="center"/>
    </xf>
    <xf numFmtId="0" fontId="18" fillId="0" borderId="15" xfId="6" applyFont="1" applyBorder="1" applyAlignment="1">
      <alignment vertical="center"/>
    </xf>
    <xf numFmtId="0" fontId="26" fillId="0" borderId="0" xfId="6" applyFont="1" applyAlignment="1">
      <alignment vertical="center"/>
    </xf>
    <xf numFmtId="181" fontId="17" fillId="0" borderId="1" xfId="0" applyNumberFormat="1" applyFont="1" applyBorder="1" applyAlignment="1">
      <alignment vertical="center"/>
    </xf>
    <xf numFmtId="41" fontId="14" fillId="0" borderId="1" xfId="0" applyNumberFormat="1" applyFont="1" applyBorder="1" applyAlignment="1">
      <alignment horizontal="center" vertical="center"/>
    </xf>
    <xf numFmtId="3" fontId="16" fillId="0" borderId="16" xfId="4" applyNumberFormat="1" applyFont="1" applyBorder="1" applyAlignment="1">
      <alignment horizontal="right" vertical="center"/>
    </xf>
    <xf numFmtId="3" fontId="16" fillId="0" borderId="11" xfId="4" applyNumberFormat="1" applyFont="1" applyBorder="1" applyAlignment="1">
      <alignment horizontal="right" vertical="center"/>
    </xf>
    <xf numFmtId="3" fontId="16" fillId="0" borderId="16" xfId="4" applyNumberFormat="1" applyFont="1" applyBorder="1" applyAlignment="1">
      <alignment horizontal="left" vertical="center"/>
    </xf>
    <xf numFmtId="49" fontId="16" fillId="0" borderId="5" xfId="4" applyNumberFormat="1" applyFont="1" applyBorder="1" applyAlignment="1">
      <alignment horizontal="right" vertical="center"/>
    </xf>
    <xf numFmtId="49" fontId="16" fillId="0" borderId="6" xfId="4" applyNumberFormat="1" applyFont="1" applyBorder="1" applyAlignment="1">
      <alignment horizontal="right" vertical="center"/>
    </xf>
    <xf numFmtId="3" fontId="16" fillId="0" borderId="2" xfId="4" applyNumberFormat="1" applyFont="1" applyBorder="1" applyAlignment="1">
      <alignment horizontal="right" vertical="center"/>
    </xf>
    <xf numFmtId="3" fontId="16" fillId="0" borderId="17" xfId="4" applyNumberFormat="1" applyFont="1" applyBorder="1" applyAlignment="1">
      <alignment vertical="center"/>
    </xf>
    <xf numFmtId="49" fontId="16" fillId="0" borderId="9" xfId="4" applyNumberFormat="1" applyFont="1" applyBorder="1" applyAlignment="1">
      <alignment horizontal="right" vertical="center"/>
    </xf>
    <xf numFmtId="3" fontId="16" fillId="0" borderId="17" xfId="4" applyNumberFormat="1" applyFont="1" applyBorder="1" applyAlignment="1">
      <alignment horizontal="left" vertical="center"/>
    </xf>
    <xf numFmtId="3" fontId="27" fillId="0" borderId="17" xfId="4" applyNumberFormat="1" applyFont="1" applyBorder="1" applyAlignment="1">
      <alignment horizontal="left" vertical="center" wrapText="1"/>
    </xf>
    <xf numFmtId="3" fontId="16" fillId="0" borderId="18" xfId="4" applyNumberFormat="1" applyFont="1" applyBorder="1" applyAlignment="1">
      <alignment vertical="center"/>
    </xf>
    <xf numFmtId="49" fontId="16" fillId="0" borderId="10" xfId="4" applyNumberFormat="1" applyFont="1" applyBorder="1" applyAlignment="1">
      <alignment horizontal="right" vertical="center"/>
    </xf>
    <xf numFmtId="3" fontId="16" fillId="0" borderId="18" xfId="4" applyNumberFormat="1" applyFont="1" applyBorder="1" applyAlignment="1">
      <alignment horizontal="left" vertical="center"/>
    </xf>
    <xf numFmtId="49" fontId="16" fillId="0" borderId="7" xfId="4" applyNumberFormat="1" applyFont="1" applyBorder="1" applyAlignment="1">
      <alignment horizontal="right" vertical="center"/>
    </xf>
    <xf numFmtId="0" fontId="14" fillId="5" borderId="1" xfId="0" applyFont="1" applyFill="1" applyBorder="1" applyAlignment="1">
      <alignment vertical="center"/>
    </xf>
    <xf numFmtId="0" fontId="16" fillId="0" borderId="0" xfId="3" applyFont="1" applyAlignment="1">
      <alignment vertical="center"/>
    </xf>
    <xf numFmtId="176" fontId="16" fillId="0" borderId="0" xfId="1" applyFont="1" applyAlignment="1">
      <alignment vertical="center"/>
    </xf>
    <xf numFmtId="177" fontId="14" fillId="4" borderId="1" xfId="0" applyNumberFormat="1" applyFont="1" applyFill="1" applyBorder="1" applyAlignment="1">
      <alignment horizontal="center" vertical="center"/>
    </xf>
    <xf numFmtId="181" fontId="14" fillId="4" borderId="1" xfId="0" applyNumberFormat="1" applyFont="1" applyFill="1" applyBorder="1" applyAlignment="1">
      <alignment vertical="center"/>
    </xf>
    <xf numFmtId="0" fontId="0" fillId="4" borderId="0" xfId="0" applyFill="1"/>
    <xf numFmtId="181" fontId="0" fillId="4" borderId="1" xfId="0" applyNumberFormat="1" applyFill="1" applyBorder="1" applyAlignment="1">
      <alignment vertical="center"/>
    </xf>
    <xf numFmtId="0" fontId="0" fillId="6" borderId="1" xfId="0" applyFill="1" applyBorder="1"/>
    <xf numFmtId="177" fontId="14" fillId="4" borderId="1" xfId="0" applyNumberFormat="1" applyFont="1" applyFill="1" applyBorder="1" applyAlignment="1">
      <alignment vertical="center" wrapText="1"/>
    </xf>
    <xf numFmtId="177" fontId="14" fillId="0" borderId="1" xfId="0" applyNumberFormat="1" applyFont="1" applyFill="1" applyBorder="1" applyAlignment="1">
      <alignment vertical="center"/>
    </xf>
    <xf numFmtId="177" fontId="14" fillId="0" borderId="1" xfId="0" applyNumberFormat="1" applyFont="1" applyFill="1" applyBorder="1" applyAlignment="1">
      <alignment horizontal="center" vertical="center"/>
    </xf>
    <xf numFmtId="181" fontId="14" fillId="0" borderId="1" xfId="0" applyNumberFormat="1" applyFont="1" applyFill="1" applyBorder="1" applyAlignment="1">
      <alignment vertical="center"/>
    </xf>
    <xf numFmtId="0" fontId="31" fillId="0" borderId="0" xfId="4" applyFont="1" applyAlignment="1">
      <alignment horizontal="center" vertical="center"/>
    </xf>
    <xf numFmtId="41" fontId="26" fillId="0" borderId="0" xfId="7" applyNumberFormat="1" applyFont="1" applyAlignment="1">
      <alignment horizontal="center" vertical="center"/>
    </xf>
    <xf numFmtId="184" fontId="20" fillId="0" borderId="0" xfId="7" applyNumberFormat="1" applyFont="1" applyAlignment="1">
      <alignment horizontal="right" vertical="center"/>
    </xf>
    <xf numFmtId="0" fontId="22" fillId="0" borderId="0" xfId="5" applyFont="1" applyAlignment="1">
      <alignment horizontal="center" vertical="center"/>
    </xf>
    <xf numFmtId="42" fontId="22" fillId="0" borderId="0" xfId="5" applyNumberFormat="1" applyFont="1" applyAlignment="1">
      <alignment horizontal="center" vertical="center"/>
    </xf>
    <xf numFmtId="182" fontId="22" fillId="0" borderId="0" xfId="5" applyNumberFormat="1" applyFont="1" applyAlignment="1">
      <alignment horizontal="left" vertical="center" shrinkToFit="1"/>
    </xf>
    <xf numFmtId="0" fontId="28" fillId="0" borderId="16" xfId="7" applyFont="1" applyBorder="1" applyAlignment="1">
      <alignment horizontal="center" vertical="center"/>
    </xf>
    <xf numFmtId="0" fontId="28" fillId="0" borderId="13" xfId="7" applyFont="1" applyBorder="1" applyAlignment="1">
      <alignment horizontal="center" vertical="center"/>
    </xf>
    <xf numFmtId="0" fontId="28" fillId="0" borderId="3" xfId="7" applyFont="1" applyBorder="1" applyAlignment="1">
      <alignment horizontal="center" vertical="center"/>
    </xf>
    <xf numFmtId="0" fontId="29" fillId="0" borderId="14" xfId="7" applyFont="1" applyBorder="1" applyAlignment="1">
      <alignment horizontal="center" vertical="center"/>
    </xf>
    <xf numFmtId="0" fontId="29" fillId="0" borderId="0" xfId="7" applyFont="1" applyAlignment="1">
      <alignment horizontal="center" vertical="center"/>
    </xf>
    <xf numFmtId="0" fontId="29" fillId="0" borderId="15" xfId="7" applyFont="1" applyBorder="1" applyAlignment="1">
      <alignment horizontal="center" vertical="center"/>
    </xf>
    <xf numFmtId="0" fontId="30" fillId="0" borderId="0" xfId="5" applyFont="1" applyAlignment="1">
      <alignment horizontal="left" vertical="center"/>
    </xf>
    <xf numFmtId="182" fontId="22" fillId="0" borderId="0" xfId="5" applyNumberFormat="1" applyFont="1" applyAlignment="1">
      <alignment horizontal="center" vertical="center" shrinkToFit="1"/>
    </xf>
    <xf numFmtId="0" fontId="32" fillId="0" borderId="0" xfId="4" applyFont="1" applyAlignment="1">
      <alignment horizontal="center" vertical="center"/>
    </xf>
    <xf numFmtId="0" fontId="18" fillId="0" borderId="0" xfId="4" applyFont="1"/>
    <xf numFmtId="3" fontId="15" fillId="0" borderId="12" xfId="4" applyNumberFormat="1" applyFont="1" applyBorder="1" applyAlignment="1">
      <alignment horizontal="center" vertical="center"/>
    </xf>
    <xf numFmtId="3" fontId="15" fillId="0" borderId="7" xfId="4" applyNumberFormat="1" applyFont="1" applyBorder="1" applyAlignment="1">
      <alignment horizontal="center" vertical="center"/>
    </xf>
    <xf numFmtId="3" fontId="16" fillId="0" borderId="16" xfId="4" applyNumberFormat="1" applyFont="1" applyBorder="1" applyAlignment="1">
      <alignment horizontal="center" vertical="center" wrapText="1"/>
    </xf>
    <xf numFmtId="3" fontId="16" fillId="0" borderId="13" xfId="4" applyNumberFormat="1" applyFont="1" applyBorder="1" applyAlignment="1">
      <alignment horizontal="center" vertical="center"/>
    </xf>
    <xf numFmtId="3" fontId="16" fillId="0" borderId="3" xfId="4" applyNumberFormat="1" applyFont="1" applyBorder="1" applyAlignment="1">
      <alignment horizontal="center" vertical="center"/>
    </xf>
    <xf numFmtId="3" fontId="16" fillId="0" borderId="2" xfId="4" applyNumberFormat="1" applyFont="1" applyBorder="1" applyAlignment="1">
      <alignment horizontal="center" vertical="center" wrapText="1"/>
    </xf>
    <xf numFmtId="3" fontId="16" fillId="0" borderId="17" xfId="4" applyNumberFormat="1" applyFont="1" applyBorder="1" applyAlignment="1">
      <alignment horizontal="center" vertical="center"/>
    </xf>
    <xf numFmtId="3" fontId="16" fillId="0" borderId="18" xfId="4" applyNumberFormat="1" applyFont="1" applyBorder="1" applyAlignment="1">
      <alignment horizontal="center" vertical="center"/>
    </xf>
    <xf numFmtId="3" fontId="16" fillId="0" borderId="19" xfId="4" applyNumberFormat="1" applyFont="1" applyBorder="1" applyAlignment="1">
      <alignment horizontal="center" vertical="center" wrapText="1"/>
    </xf>
    <xf numFmtId="3" fontId="16" fillId="0" borderId="14" xfId="4" applyNumberFormat="1" applyFont="1" applyBorder="1" applyAlignment="1">
      <alignment horizontal="center" vertical="center"/>
    </xf>
    <xf numFmtId="3" fontId="16" fillId="0" borderId="20" xfId="4" applyNumberFormat="1" applyFont="1" applyBorder="1" applyAlignment="1">
      <alignment horizontal="center" vertical="center"/>
    </xf>
    <xf numFmtId="0" fontId="28" fillId="0" borderId="6" xfId="4" applyFont="1" applyBorder="1" applyAlignment="1">
      <alignment horizontal="left"/>
    </xf>
    <xf numFmtId="177" fontId="14" fillId="0" borderId="1" xfId="0" applyNumberFormat="1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 wrapText="1"/>
    </xf>
  </cellXfs>
  <cellStyles count="8">
    <cellStyle name="쉼표 [0] 2" xfId="1" xr:uid="{733AA8BC-133C-4AC3-BCCC-DA47D990AB39}"/>
    <cellStyle name="쉼표 [0] 2 5" xfId="2" xr:uid="{62F1224C-80CB-4084-AA90-8C787BC47096}"/>
    <cellStyle name="표준" xfId="0" builtinId="0"/>
    <cellStyle name="표준 2" xfId="3" xr:uid="{FE581750-49E8-457F-A99D-B5BFE9421264}"/>
    <cellStyle name="표준 2 2" xfId="4" xr:uid="{343AB2F1-2DE5-4103-B6E3-9072D2906EAF}"/>
    <cellStyle name="표준 2 2 2" xfId="5" xr:uid="{CC08C943-0A4C-4BF5-B85E-FADA6EBF1BA4}"/>
    <cellStyle name="표준 2 3" xfId="6" xr:uid="{3CFED2F7-747B-4557-88D7-4EA3D70202FC}"/>
    <cellStyle name="표준_Sheet1" xfId="7" xr:uid="{A0284151-27CE-4FF7-BF43-A863CE10F2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styles" Target="styles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\PHUNGTAK\&#44592;&#4459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GOD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DATA-97\ASAN-971\YONG-RAG\AS-YONG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post\&#49688;&#47049;(new)\YOUNGDOC\CIVIL\EXCLE\DAT\&#44256;&#50577;&#44288;&#5111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&#45236;&#50669;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WINDOWS\GI-LIS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4\&#48155;&#45716;&#44275;!\DATA\YOUNGANG\CALSHEET\GODO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4840;\XLS\USER\NAM\&#49688;&#47049;&#49328;&#52636;&#49436;\YOUNGDOC\CIVIL\EXCLE\DAT\&#44256;&#50577;&#44288;&#5111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37;&#49692;\&#51221;&#46041;&#51652;&#52376;&#47532;&#51109;\2&#45236;&#50669;_&#44284;&#50629;&#51648;&#49884;&#49436;\2001\&#51064;&#51228;&#44400;\&#49548;&#54616;&#52380;JH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Documents%20and%20Settings\TG\My%20Documents\&#49444;&#44228;&#51088;&#47308;\&#49836;&#47084;&#51648;\&#50857;&#51064;&#49836;&#47084;&#51648;\user\&#50629;&#47924;&#52628;&#51652;\&#51061;&#49328;&#44288;&#47196;\&#44288;&#44144;&#51221;&#48708;&#45236;&#50669;&#49436;(&#51061;&#49328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HOI\&#48512;&#52380;&#54616;&#49688;&#44288;&#44144;\&#45236;&#50669;&#49436;\4&#52264;\&#49444;&#44228;&#45236;&#50669;&#49436;(&#52572;&#51333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C\&#44277;&#51452;&#49884;&#49444;&#44228;&#48320;&#44221;&#45236;&#50669;&#49436;&#52572;&#51333;\WORK\&#44277;&#51452;&#54616;&#49688;&#52376;&#47532;&#51109;\xls\&#44228;&#50557;&#45236;&#50669;&#49492;\WORK\&#51613;\Work\&#50857;&#51064;&#44160;&#53664;\&#49884;&#55141;\XLS\&#50672;&#4459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Documents%20and%20Settings\TG\My%20Documents\&#49444;&#44228;&#51088;&#47308;\&#49836;&#47084;&#51648;\&#50857;&#51064;&#49836;&#47084;&#51648;\PROJECT\OPO\WORK\MONEY\1201\ABB\SEBANG\INCHON\ELEC\DAT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My%20Documents\&#45236;&#5066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41;&#44260;\C\&#51077;&#52272;&#45236;&#50669;\&#49436;&#48512;&#54616;&#49688;&#52376;&#47532;&#51109;\&#51077;&#52272;&#45236;&#50669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053;&#50896;\file&#51204;&#50857;\&#45824;&#51204;&#44552;&#44256;&#46041;&#47588;&#47549;&#51109;\Kumg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U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My%20Documents\&#51077;&#52272;&#44204;&#51201;\2000&#45380;\&#49345;&#54616;&#49688;&#46020;\&#54077;&#49457;\&#49444;&#44228;&#49436;(&#44592;&#44228;)\&#46020;&#44553;\&#54077;&#49457;&#45236;&#50669;-&#46020;&#44553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Documents%20and%20Settings\TG\My%20Documents\&#49444;&#44228;&#51088;&#47308;\&#47588;&#47549;&#51109;&#44288;&#47144;\&#49444;&#44228;&#50696;&#49328;&#49436;\&#51648;&#51088;&#52404;&#48324;\&#50668;&#49688;&#49884;\&#45453;&#50612;&#52492;%20&#49345;&#49688;&#46020;(&#49892;&#49884;&#49444;&#44228;)\&#49892;&#51221;&#48372;&#44256;(2004-12)\&#44228;&#50557;&#48320;&#44221;(&#51613;&#50529;&#49884;)\WINDOWS\TEMP\_hztmp_\&#44032;&#51256;&#44032;&#49800;\&#12615;&#12615;&#51648;&#44396;%20&#46020;&#49884;&#44060;&#48156;&#49324;&#5062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116;&#44260;\&#54924;&#49324;\&#48372;&#49688;&#44277;&#49324;\&#44368;&#47049;%20&#48372;&#49688;&#48372;&#44053;&#44277;&#49324;%20&#49444;&#44228;&#45236;&#50669;&#49436;.xl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heo_jb\&#44277;&#53685;&#51088;&#47308;\EXCEL\EXCEL\HAN_KUK\&#50896;&#54805;&#47592;&#54848;&#49688;&#47049;&#49328;&#52636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09\network\DATA-98\&#51204;&#51452;&#50948;&#49373;\pipe-mi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post\&#49688;&#47049;(new)\YOUNGDOC\CIVIL\EXCLE\DAT\&#44288;&#51116;&#4730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Documents%20and%20Settings\TG\My%20Documents\&#49444;&#44228;&#51088;&#47308;\&#49836;&#47084;&#51648;\&#50857;&#51064;&#49836;&#47084;&#51648;\PROJECT\OPO\WORK\MONEY\1201\EXCEL\YESTER\&#44540;&#44144;&#494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49;&#49692;\C\&#50641;&#49472;&#44284;&#54620;&#44544;\&#50629;&#52404;&#48324;\&#44277;&#49328;&#45840;\&#44277;&#49328;&#45840;&#52572;&#51333;\&#53685;&#49888;&#45236;&#50669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\&#48149;&#45824;&#47532;\PARK.SS\&#45236;&#51089;&#50629;\k.&#44277;&#51452;&#49888;&#44288;&#46041;&#51473;&#50521;&#47196;&#54869;&#51109;&#44277;&#49324;\&#45225;&#54408;\&#49444;&#44228;&#50696;&#49328;&#49436;\&#49888;&#44288;&#46041;&#51473;&#50521;&#47196;&#45236;&#50669;&#494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C\&#44277;&#51452;&#49884;&#49444;&#44228;&#48320;&#44221;&#45236;&#50669;&#49436;&#52572;&#51333;\&#49444;&#44228;&#45236;&#50669;&#49436;(&#48320;&#44221;1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48169;/2020&#45380;%20&#51089;&#50629;&#48169;/27)%202021&#45380;%20&#44221;&#44592;&#48513;&#48512;%20&#46020;&#47196;&#49884;&#49444;&#47932;%20&#48372;&#49688;&#44277;&#49324;(&#48149;&#50857;&#54840;&#51452;&#49324;,%20&#48513;&#48512;&#46020;&#47196;&#44284;)/&#49892;&#49884;&#49444;&#44228;/&#49345;&#49884;&#48372;&#49688;&#45800;&#44032;&#51089;&#50629;/&#45236;&#50669;&#49436;%20-%202020&#45380;%20&#45224;&#50577;&#51452;,&#54252;&#52380;,&#44032;&#54217;%20&#46020;&#47196;&#49884;&#49444;&#47932;%20&#49345;&#49884;&#48372;&#49688;&#44277;&#49324;(&#45800;&#44032;&#44228;&#50557;)%202&#522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산출내역"/>
      <sheetName val="토목"/>
      <sheetName val="품질관리비"/>
      <sheetName val="건축"/>
      <sheetName val="기계 "/>
      <sheetName val="I一般比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시운전비(계약직)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인건비"/>
      <sheetName val="배관자재 단가조사서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수량산출서"/>
      <sheetName val="침출배관"/>
      <sheetName val="견적서"/>
      <sheetName val="ELECTRIC"/>
      <sheetName val="CTEMCOST"/>
      <sheetName val="SCHEDULE"/>
      <sheetName val="WORK"/>
      <sheetName val="결과조달"/>
      <sheetName val="실행철강하도"/>
      <sheetName val="?????"/>
      <sheetName val="정부노임단가"/>
      <sheetName val="2000년1차"/>
      <sheetName val="건축내역"/>
      <sheetName val="지수결과표-3"/>
      <sheetName val="설계"/>
      <sheetName val="#REF"/>
      <sheetName val="내역"/>
      <sheetName val="EQT-ESTN"/>
      <sheetName val="물가자료"/>
      <sheetName val="연돌일위집계"/>
      <sheetName val="목표세부명세"/>
      <sheetName val="3.공통공사대비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예정(3)"/>
      <sheetName val="동원(3)"/>
      <sheetName val="약품공급2"/>
      <sheetName val="사통"/>
      <sheetName val="단가"/>
      <sheetName val="공문"/>
      <sheetName val="일위목록"/>
      <sheetName val="밸브설치"/>
      <sheetName val="H腏ISTRAIL집계"/>
      <sheetName val="2공구도급_x0007_嘀塘塘塘_x0003_됁᳅ׁĀ기자재단가_x0004_、¼²֬Ā일위대"/>
      <sheetName val="9-1차이내역."/>
      <sheetName val="노임단가"/>
      <sheetName val="직재"/>
      <sheetName val="손익분석"/>
      <sheetName val="PRICE"/>
      <sheetName val="해전배수"/>
      <sheetName val="예가표"/>
      <sheetName val="조경"/>
      <sheetName val="예산대비"/>
      <sheetName val="전기공사"/>
      <sheetName val="산출조서1"/>
      <sheetName val="기자재비"/>
      <sheetName val="각종손료"/>
      <sheetName val="SEC 1-D850"/>
      <sheetName val="1단계"/>
      <sheetName val="금융"/>
      <sheetName val="IMP(MAIN)"/>
      <sheetName val="IMP (REACTOR)"/>
      <sheetName val="소방"/>
      <sheetName val="국내"/>
      <sheetName val="J直材4"/>
      <sheetName val="설직재-1"/>
      <sheetName val="N賃率-職"/>
      <sheetName val="일위"/>
      <sheetName val="기본일위"/>
      <sheetName val="집계"/>
      <sheetName val="내역서2안"/>
      <sheetName val="직노"/>
      <sheetName val="실행내역"/>
      <sheetName val="제직재"/>
      <sheetName val="CIVIL4"/>
      <sheetName val="철집"/>
      <sheetName val="삼원"/>
      <sheetName val="그린"/>
      <sheetName val="한창-을"/>
      <sheetName val="품셈"/>
      <sheetName val="수량산출"/>
      <sheetName val="총괄내역서"/>
      <sheetName val="연습"/>
      <sheetName val="ENE-CAL 1"/>
      <sheetName val="G2설비도급"/>
      <sheetName val="공량산출서"/>
      <sheetName val="106C0300"/>
      <sheetName val="Baby일위대가"/>
      <sheetName val="대림경상68억"/>
      <sheetName val="코드표"/>
      <sheetName val="설계개요"/>
      <sheetName val="공사개요(사업승인)"/>
      <sheetName val="총괄표"/>
      <sheetName val="공사비예산서(토목분)"/>
      <sheetName val="전기내역서(총계)"/>
      <sheetName val="TR"/>
      <sheetName val="금융비용"/>
      <sheetName val="약품설비"/>
      <sheetName val="견적"/>
      <sheetName val="급여조견표"/>
      <sheetName val="기기리스트"/>
      <sheetName val="조도계산서 (도서)"/>
      <sheetName val="오억미만"/>
      <sheetName val="DATE"/>
      <sheetName val="하수급견적대비"/>
      <sheetName val="기성2"/>
      <sheetName val="설직재_1"/>
      <sheetName val="_REF"/>
      <sheetName val="N賃率_職"/>
      <sheetName val="경산"/>
      <sheetName val="울산시산표"/>
      <sheetName val="2공구산출내역"/>
      <sheetName val="단가산출"/>
      <sheetName val="견적대비표"/>
      <sheetName val="프로젝트"/>
      <sheetName val="Macro2"/>
      <sheetName val="단면 (2)"/>
      <sheetName val="수지계산"/>
      <sheetName val="가스비열"/>
      <sheetName val="조건표"/>
      <sheetName val="일위대가(1)"/>
    </sheetNames>
    <sheetDataSet>
      <sheetData sheetId="0" refreshError="1"/>
      <sheetData sheetId="1" refreshError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예정(3)"/>
      <sheetName val="동원(3)"/>
      <sheetName val="일위대가표"/>
      <sheetName val="일위대가(가설)"/>
      <sheetName val="SG"/>
      <sheetName val="기기"/>
      <sheetName val="삼원"/>
      <sheetName val="그린"/>
      <sheetName val="한창-을"/>
      <sheetName val="내역"/>
      <sheetName val="품셈"/>
      <sheetName val="단가"/>
      <sheetName val="수량산출"/>
      <sheetName val="총괄내역서"/>
      <sheetName val="설비"/>
      <sheetName val="일위대가"/>
      <sheetName val="적격분석"/>
      <sheetName val="내역서"/>
      <sheetName val="단가조사"/>
      <sheetName val="역T형"/>
      <sheetName val="설계조건"/>
      <sheetName val="노임단가"/>
      <sheetName val="공내역"/>
      <sheetName val="9902"/>
      <sheetName val="수로단위수량"/>
      <sheetName val="단중표"/>
      <sheetName val="금액내역서"/>
      <sheetName val="Y-WORK"/>
      <sheetName val="청천내"/>
      <sheetName val="기초일위"/>
      <sheetName val="날개벽"/>
      <sheetName val="토량산출서"/>
      <sheetName val="입출재고현황 (2)"/>
      <sheetName val="견적대비표"/>
      <sheetName val="밸브설치"/>
      <sheetName val="맨홀구조 "/>
      <sheetName val="설계"/>
      <sheetName val="주형"/>
      <sheetName val="산출근거2노임단가"/>
      <sheetName val="교대(A1)"/>
      <sheetName val="비교견적_(2)"/>
      <sheetName val="기계경비(시간당)"/>
      <sheetName val="램머"/>
      <sheetName val="Baby일위대가"/>
      <sheetName val="#REF"/>
      <sheetName val="주현(해보)"/>
      <sheetName val="주현(영광)"/>
      <sheetName val="갑지(추정)"/>
      <sheetName val="01"/>
      <sheetName val="조명율표"/>
      <sheetName val="진주방향"/>
      <sheetName val="자재단가표"/>
      <sheetName val="집계표"/>
      <sheetName val="8.PILE  (돌출)"/>
      <sheetName val="TYPE1"/>
      <sheetName val="증감대비"/>
      <sheetName val="법면"/>
      <sheetName val="토공"/>
      <sheetName val="구조물공"/>
      <sheetName val="배수공1"/>
      <sheetName val="포장공"/>
      <sheetName val="부대공"/>
      <sheetName val="중기일위대가"/>
      <sheetName val="자재단가"/>
      <sheetName val="9GNG운반"/>
      <sheetName val="96보완계획7.12"/>
      <sheetName val="당초토량산출서"/>
      <sheetName val="변경토량산출서"/>
      <sheetName val="단가1"/>
      <sheetName val="기자재비"/>
      <sheetName val="갑지"/>
      <sheetName val="6PILE  (돌출)"/>
      <sheetName val="기기리스트"/>
      <sheetName val="개요입력"/>
      <sheetName val="단가기준"/>
      <sheetName val="수량기준"/>
      <sheetName val="일위대가_목록"/>
      <sheetName val="조명시설"/>
      <sheetName val="인건비"/>
      <sheetName val="경산"/>
      <sheetName val="교각계산"/>
      <sheetName val="부하계산서"/>
      <sheetName val="부하(성남)"/>
      <sheetName val="k-103경고문"/>
      <sheetName val="일위산출"/>
      <sheetName val="중기비"/>
      <sheetName val="재료비목록표"/>
      <sheetName val="자재단가(기계)"/>
      <sheetName val="일위대가목록"/>
      <sheetName val="BID"/>
      <sheetName val="일위(PN)"/>
      <sheetName val="프랜트면허"/>
      <sheetName val="공량산출서"/>
      <sheetName val="산근터빈"/>
      <sheetName val="ENE-CAL 1"/>
      <sheetName val="전체철근집계"/>
      <sheetName val="집계표(육상)"/>
      <sheetName val="1. 설계조건 2.단면가정 3. 하중계산"/>
      <sheetName val="DATA 입력란"/>
      <sheetName val="뚝토공"/>
      <sheetName val="단가비교표"/>
      <sheetName val="신호등일위대가"/>
      <sheetName val="시행후면적"/>
      <sheetName val="수지예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1단계"/>
      <sheetName val="GODO"/>
      <sheetName val="가락화장을지"/>
      <sheetName val="약품설비"/>
      <sheetName val="실행"/>
      <sheetName val="SAKUB"/>
      <sheetName val="내역서"/>
      <sheetName val="품셈TABLE"/>
      <sheetName val="DATA"/>
      <sheetName val="데이타"/>
      <sheetName val="설계조건"/>
      <sheetName val="SG"/>
      <sheetName val="조견표"/>
      <sheetName val="단가표"/>
      <sheetName val="집계표"/>
      <sheetName val="금액내역서"/>
      <sheetName val="밸브설치"/>
      <sheetName val="9GNG운반"/>
      <sheetName val="철근단면적"/>
      <sheetName val="기기리스트"/>
      <sheetName val="합의경상"/>
      <sheetName val="삼원"/>
      <sheetName val="그린"/>
      <sheetName val="한창-을"/>
      <sheetName val="내역"/>
      <sheetName val="품셈"/>
      <sheetName val="단가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침사지"/>
      <sheetName val="유입펌프"/>
      <sheetName val="조정조"/>
      <sheetName val="최초침전지"/>
      <sheetName val="포기조"/>
      <sheetName val="송풍기"/>
      <sheetName val="최종침전지"/>
      <sheetName val="UV소독"/>
      <sheetName val="용수공급"/>
      <sheetName val="농축조"/>
      <sheetName val="탈수기"/>
      <sheetName val="탈취설비"/>
      <sheetName val="약품설비"/>
      <sheetName val="1단계"/>
      <sheetName val="일위대가(가설)"/>
      <sheetName val="삼원"/>
      <sheetName val="그린"/>
      <sheetName val="한창-을"/>
      <sheetName val="내역"/>
      <sheetName val="품셈"/>
      <sheetName val="단가"/>
      <sheetName val="수량산출"/>
      <sheetName val="기기리스트"/>
      <sheetName val="VXXXXX"/>
      <sheetName val="Legend"/>
      <sheetName val="1회기성갑"/>
      <sheetName val="1회기성을"/>
      <sheetName val="Sheet3"/>
      <sheetName val="을 (2)"/>
      <sheetName val="설계변경갑"/>
      <sheetName val="설계변경을"/>
      <sheetName val="Sheet1"/>
      <sheetName val="약품공급2"/>
      <sheetName val="밸브설치"/>
      <sheetName val="샘플표지"/>
      <sheetName val="대로근거"/>
      <sheetName val="중로근거"/>
      <sheetName val="잡비"/>
      <sheetName val="대치판정"/>
      <sheetName val="합의경상"/>
      <sheetName val="도급자재"/>
      <sheetName val="SG"/>
      <sheetName val="터파기및재료"/>
      <sheetName val="내역서"/>
      <sheetName val="설계조건"/>
      <sheetName val="장비투입계획"/>
      <sheetName val="직원투입계획"/>
      <sheetName val="견적대비표"/>
      <sheetName val="일위(PN)"/>
      <sheetName val="AS-YONG"/>
      <sheetName val="가도공"/>
      <sheetName val="정보매체A동"/>
      <sheetName val="예산"/>
      <sheetName val="경상비"/>
      <sheetName val="에너지동"/>
      <sheetName val="부안일위"/>
      <sheetName val="남평내역"/>
      <sheetName val="#REF"/>
      <sheetName val="금액내역서"/>
      <sheetName val="전기"/>
      <sheetName val="우수"/>
      <sheetName val="PL FAX"/>
      <sheetName val="계수시트"/>
      <sheetName val="원가계산서"/>
      <sheetName val="공내역"/>
      <sheetName val="토량산출서"/>
      <sheetName val="집계표"/>
      <sheetName val="AS포장복구 "/>
      <sheetName val="자단"/>
      <sheetName val="인공산출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자재비"/>
      <sheetName val="1단계"/>
      <sheetName val="전선 및 전선관"/>
      <sheetName val="직노"/>
      <sheetName val="내역8"/>
      <sheetName val="밸브설치"/>
      <sheetName val="도로구조공사비"/>
      <sheetName val="도로토공공사비"/>
      <sheetName val="여수토공사비"/>
      <sheetName val="1.설계기준"/>
      <sheetName val="구리토평1전기"/>
      <sheetName val="용산1(해보)"/>
      <sheetName val="70%"/>
      <sheetName val="일위대가목록"/>
      <sheetName val="WORK"/>
      <sheetName val="삼원"/>
      <sheetName val="그린"/>
      <sheetName val="한창-을"/>
      <sheetName val="내역"/>
      <sheetName val="품셈"/>
      <sheetName val="단가"/>
      <sheetName val="수량산출"/>
      <sheetName val="물가자료"/>
      <sheetName val="2공구산출내역"/>
      <sheetName val="참조"/>
      <sheetName val="Y-WORK"/>
      <sheetName val="데리네이타현황"/>
      <sheetName val="ilch"/>
      <sheetName val="TABLE"/>
      <sheetName val="시설물일위"/>
      <sheetName val="기초단가"/>
      <sheetName val="단가산출서"/>
      <sheetName val="DATA"/>
      <sheetName val="데이타"/>
      <sheetName val="견적서"/>
      <sheetName val="가공비"/>
      <sheetName val="Sheet3"/>
      <sheetName val="설비"/>
      <sheetName val="CT "/>
      <sheetName val="D-3503"/>
      <sheetName val="도급FORM"/>
      <sheetName val="당초명세(평)"/>
      <sheetName val="설계예시"/>
      <sheetName val="일위대가(가설)"/>
      <sheetName val="원가계산서 "/>
      <sheetName val="원가계산서"/>
      <sheetName val="지표"/>
      <sheetName val="Sheet15"/>
      <sheetName val="BEND LOSS"/>
      <sheetName val="예산내역"/>
      <sheetName val="적용기준"/>
      <sheetName val="3BL공동구 수량"/>
      <sheetName val="부하계산서"/>
      <sheetName val="BQ"/>
      <sheetName val="예산명세서"/>
      <sheetName val="내역서"/>
      <sheetName val="b_balju"/>
      <sheetName val="실행"/>
      <sheetName val="견적"/>
      <sheetName val="보차도경계석"/>
      <sheetName val="중기손료"/>
      <sheetName val="일위대가(계측기설치)"/>
      <sheetName val="Sheet5"/>
      <sheetName val="Sheet6 (3)"/>
      <sheetName val="총괄수지표"/>
      <sheetName val="SHEET1"/>
      <sheetName val="대가"/>
      <sheetName val="총 원가계산"/>
      <sheetName val="c_balju"/>
      <sheetName val="단가목록"/>
      <sheetName val="SORCE1"/>
      <sheetName val="가시설단위수량"/>
      <sheetName val="단위수량"/>
      <sheetName val="암거단위-1련"/>
      <sheetName val="노임"/>
      <sheetName val="설계내역일위"/>
      <sheetName val="PREFACE"/>
      <sheetName val="노임(1차)"/>
      <sheetName val="부대내역"/>
      <sheetName val="전기"/>
      <sheetName val="data2"/>
      <sheetName val="#REF"/>
      <sheetName val="토사(PE)"/>
      <sheetName val="진주방향"/>
      <sheetName val="IMP(MAIN)"/>
      <sheetName val="IMP (REACTOR)"/>
      <sheetName val="A-4"/>
      <sheetName val="토목검측서"/>
      <sheetName val="토목내역서 (도급단가)"/>
      <sheetName val="문학간접"/>
      <sheetName val="간접"/>
      <sheetName val="일위대가목차"/>
      <sheetName val="1공구내역서(1)"/>
      <sheetName val="기둥(원형)"/>
      <sheetName val="기초공"/>
      <sheetName val="단중표"/>
      <sheetName val="일위대가"/>
      <sheetName val="골조시행"/>
      <sheetName val="약품설비"/>
      <sheetName val="노임단가"/>
      <sheetName val="맨홀수량산출"/>
      <sheetName val="BOQ"/>
      <sheetName val="일반맨홀수량집계(A-7 LINE)"/>
      <sheetName val="8.PILE  (돌출)"/>
      <sheetName val="단면가정"/>
      <sheetName val="일반맨홀수량집계"/>
      <sheetName val="기타#9"/>
      <sheetName val="인부노임"/>
      <sheetName val="개요"/>
      <sheetName val="000000"/>
      <sheetName val="약품공급2"/>
      <sheetName val="내역서 "/>
      <sheetName val="Sensitivity"/>
      <sheetName val="Testing"/>
      <sheetName val="전력"/>
      <sheetName val="차액보증"/>
      <sheetName val="GAEYO"/>
      <sheetName val="토목공종세부"/>
      <sheetName val="구조대가"/>
      <sheetName val="포설대가1"/>
      <sheetName val="부대대가"/>
      <sheetName val="기본DATA"/>
      <sheetName val="Curves"/>
      <sheetName val="Tables"/>
      <sheetName val="ABUT수량-A1"/>
      <sheetName val="주공 갑지"/>
      <sheetName val="오산갈곳"/>
      <sheetName val="단가및재료비"/>
      <sheetName val="기성"/>
      <sheetName val="Sheet10"/>
      <sheetName val="정부노임단가"/>
      <sheetName val="입찰안"/>
      <sheetName val="2F 회의실견적(5_14 일대)"/>
      <sheetName val="구의33고"/>
      <sheetName val="보건노"/>
      <sheetName val="BOX수량"/>
      <sheetName val="공통가설공사"/>
      <sheetName val="1.설계조건"/>
      <sheetName val="산출근거"/>
      <sheetName val="식재일위대가"/>
      <sheetName val="외주"/>
      <sheetName val="DATE"/>
      <sheetName val="일용노임단가"/>
      <sheetName val="기계경비(시간당)"/>
      <sheetName val="준검 내역서"/>
      <sheetName val="도급양식"/>
      <sheetName val="토공(완충)"/>
      <sheetName val="단가대비표"/>
      <sheetName val="물량표"/>
      <sheetName val="토목"/>
      <sheetName val="금액내역서"/>
      <sheetName val="원가"/>
      <sheetName val="SELTDATA"/>
      <sheetName val="을 1"/>
      <sheetName val="을 2"/>
      <sheetName val="경산"/>
      <sheetName val="측량요율"/>
      <sheetName val="자재대"/>
      <sheetName val="1. 설계조건 2.단면가정 3. 하중계산"/>
      <sheetName val="DATA 입력란"/>
      <sheetName val="기초코드"/>
      <sheetName val="산출"/>
      <sheetName val="쌍송교"/>
      <sheetName val="설계명세서"/>
      <sheetName val="자료입력"/>
      <sheetName val="코드표"/>
      <sheetName val="일위(PN)"/>
      <sheetName val="전기일위대가"/>
      <sheetName val="비교표"/>
      <sheetName val=""/>
      <sheetName val="선금급신청서"/>
      <sheetName val="공예율"/>
      <sheetName val="DWG-CAB-I"/>
      <sheetName val="SLAB"/>
      <sheetName val="내역1"/>
      <sheetName val="__Se08009_network_DATA_98_____2"/>
      <sheetName val="이월"/>
      <sheetName val="전화"/>
      <sheetName val="출력은 금물"/>
      <sheetName val="하부철근수량"/>
      <sheetName val="토공집계표"/>
      <sheetName val="투자효율분석"/>
      <sheetName val="값"/>
      <sheetName val="INPUT"/>
      <sheetName val="부하(성남)"/>
      <sheetName val="익산"/>
      <sheetName val="중기산출"/>
      <sheetName val="기별(종합)"/>
      <sheetName val="화재 탐지 설비"/>
      <sheetName val="토공(우물통,기타) "/>
      <sheetName val="설산1.나"/>
      <sheetName val="본사S"/>
      <sheetName val="기초입력 DATA"/>
      <sheetName val="전압강하계산"/>
      <sheetName val="당사"/>
      <sheetName val="수량집계"/>
      <sheetName val="총괄집계표"/>
      <sheetName val="type-F"/>
      <sheetName val="경비2내역"/>
      <sheetName val="조도계산서 (도서)"/>
      <sheetName val="단가산출"/>
      <sheetName val="참조 (2)"/>
      <sheetName val="Baby일위대가"/>
      <sheetName val="총괄표"/>
      <sheetName val="중강당 내역"/>
      <sheetName val="일위대가표"/>
      <sheetName val="토목품셈"/>
      <sheetName val="가도공"/>
      <sheetName val="경비산출"/>
      <sheetName val="건축내역"/>
      <sheetName val="일위대가집계"/>
      <sheetName val="사용자정의"/>
      <sheetName val="제품표준규격"/>
      <sheetName val="철거산출근거"/>
      <sheetName val="램머"/>
      <sheetName val="노임 단가"/>
      <sheetName val="danga"/>
      <sheetName val="BOX복구단위수량"/>
      <sheetName val="단가조사"/>
      <sheetName val="내역표지"/>
      <sheetName val="공사개요"/>
      <sheetName val="도로경계블럭단위수량"/>
      <sheetName val="도로경계블럭단위토공"/>
      <sheetName val="L형측구단위수량"/>
      <sheetName val="L형측구연장조서"/>
      <sheetName val="작업일보"/>
      <sheetName val="교량전기"/>
      <sheetName val="CODE"/>
      <sheetName val="통합"/>
      <sheetName val="Sheet1 (2)"/>
      <sheetName val="MYUN(MAC)"/>
      <sheetName val="guard(mac)"/>
      <sheetName val="tggwan(mac)"/>
      <sheetName val="북방3터널"/>
      <sheetName val="22신설수량"/>
      <sheetName val="도급예산내역서봉투"/>
      <sheetName val="공사원가계산서"/>
      <sheetName val="도급예산내역서총괄표"/>
      <sheetName val="설계산출기초"/>
      <sheetName val="운반비산출"/>
      <sheetName val="을부담운반비"/>
      <sheetName val="설계산출표지"/>
      <sheetName val="토공수량산출"/>
      <sheetName val="토적계산서"/>
      <sheetName val="산출기초"/>
      <sheetName val="Total"/>
      <sheetName val="별표 "/>
      <sheetName val="A"/>
      <sheetName val="가로등내역서"/>
      <sheetName val="가로등기초"/>
      <sheetName val="중기일위대가"/>
      <sheetName val="단가 및 재료비"/>
      <sheetName val="Sheet4"/>
      <sheetName val="물가대비표"/>
      <sheetName val="말뚝지지력산정"/>
      <sheetName val="저수조"/>
      <sheetName val="1000 DB구축 부표"/>
      <sheetName val="내역-2"/>
      <sheetName val="통장출금액"/>
      <sheetName val="자료(통합)"/>
      <sheetName val="대상공사(조달청)"/>
      <sheetName val="이름정의"/>
      <sheetName val="설계조건"/>
      <sheetName val="안정계산"/>
      <sheetName val="단면검토"/>
      <sheetName val="YES-T"/>
      <sheetName val="wall"/>
      <sheetName val="중기사용료산출근거"/>
      <sheetName val="XL4Poppy"/>
      <sheetName val="정렬"/>
      <sheetName val="교각계산"/>
      <sheetName val="부분별수량산출(조합기초)"/>
      <sheetName val="일위대가-1"/>
      <sheetName val="1안"/>
      <sheetName val="일위목록"/>
      <sheetName val="토적집계표"/>
      <sheetName val="도급"/>
      <sheetName val="ITEM"/>
      <sheetName val="M-MG1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기리스트"/>
      <sheetName val="축산 기기리스트"/>
      <sheetName val="견적대비표"/>
      <sheetName val="GI-LIST"/>
      <sheetName val="가도공"/>
      <sheetName val="tggwan(mac)"/>
      <sheetName val="RangeObject"/>
      <sheetName val="화재 탐지 설비"/>
      <sheetName val="일위대가목차"/>
      <sheetName val="EQT-ESTN"/>
      <sheetName val="일위(PN)"/>
      <sheetName val="우각부보강"/>
      <sheetName val="내역"/>
      <sheetName val="(전기)설계예산서"/>
      <sheetName val="TYPE-1"/>
      <sheetName val="대치판정"/>
      <sheetName val="IW-LIST"/>
      <sheetName val="자재단가"/>
      <sheetName val="Sheet1"/>
      <sheetName val="삼원"/>
      <sheetName val="그린"/>
      <sheetName val="한창-을"/>
      <sheetName val="품셈"/>
      <sheetName val="단가"/>
      <sheetName val="수량산출"/>
      <sheetName val="BID"/>
      <sheetName val="계수시트"/>
      <sheetName val="원가계산서"/>
      <sheetName val="설비"/>
      <sheetName val="8.PILE  (돌출)"/>
      <sheetName val="NOMUBI"/>
      <sheetName val="G.R300경비"/>
      <sheetName val="S0"/>
      <sheetName val="대가수량"/>
      <sheetName val="터파기및재료"/>
      <sheetName val="JUCKEYK"/>
      <sheetName val="총괄"/>
      <sheetName val="전기일위대가"/>
      <sheetName val="교대시점"/>
      <sheetName val="우수공"/>
      <sheetName val="SG"/>
      <sheetName val="내역서"/>
      <sheetName val="준검 내역서"/>
      <sheetName val="부하(성남)"/>
      <sheetName val="노임"/>
      <sheetName val="TARGET"/>
      <sheetName val="Baby일위대가"/>
      <sheetName val="견적서을지"/>
      <sheetName val="일위대가"/>
      <sheetName val="도면자료제출일정"/>
      <sheetName val="STEEL BOX 단면설계(SEC.8)"/>
      <sheetName val="약품공급2"/>
      <sheetName val="가공비"/>
      <sheetName val="본체"/>
      <sheetName val="ABUT수량-A1"/>
      <sheetName val="위치조서"/>
      <sheetName val="교각(P1)수량"/>
      <sheetName val="수량산출서"/>
      <sheetName val="산출근거"/>
      <sheetName val="실행철강하도"/>
      <sheetName val="남평내역"/>
      <sheetName val="ITEM"/>
      <sheetName val="2000전체분"/>
      <sheetName val="2000년1차"/>
      <sheetName val="청하배수"/>
      <sheetName val="SORCE1"/>
      <sheetName val="도로토적"/>
      <sheetName val="을"/>
      <sheetName val="입출재고현황 (2)"/>
      <sheetName val="교각1"/>
      <sheetName val="FCM"/>
      <sheetName val="경계석"/>
      <sheetName val="INPUT"/>
      <sheetName val="6.7.8.우물통"/>
      <sheetName val="EP0618"/>
      <sheetName val="1.설계조건"/>
      <sheetName val="여과지동"/>
      <sheetName val="기초자료"/>
      <sheetName val="환율"/>
      <sheetName val="산근1,2"/>
      <sheetName val="Pré-chiffrage bas"/>
      <sheetName val="시설일위"/>
      <sheetName val="참조"/>
      <sheetName val="축산_기기리스트"/>
      <sheetName val="노무비단가"/>
      <sheetName val="집계표"/>
      <sheetName val="동해title"/>
      <sheetName val="참조-(1)"/>
      <sheetName val="가락화장을지"/>
      <sheetName val="static.cal"/>
      <sheetName val="マージン"/>
      <sheetName val="수입"/>
      <sheetName val="C3"/>
      <sheetName val="1단계"/>
      <sheetName val="가설공사비"/>
      <sheetName val="하수급견적대비"/>
      <sheetName val="노무비"/>
      <sheetName val="종배수관"/>
      <sheetName val="bm(CIcable)"/>
      <sheetName val="Y-WORK"/>
      <sheetName val="집계표_식재"/>
      <sheetName val="장비종합부표"/>
      <sheetName val="부표"/>
      <sheetName val="기자재비"/>
      <sheetName val="INPUTDATA"/>
      <sheetName val="우수"/>
      <sheetName val="N賃率-職"/>
      <sheetName val="견적대비"/>
      <sheetName val="간접"/>
      <sheetName val="내역(한신APT)"/>
      <sheetName val="설계조건"/>
      <sheetName val="예정(3)"/>
      <sheetName val="동원(3)"/>
      <sheetName val="설계가"/>
      <sheetName val="Sheet2"/>
      <sheetName val="IW_LIST"/>
      <sheetName val="총괄집계표"/>
      <sheetName val="DATE"/>
      <sheetName val="기계경비일람"/>
      <sheetName val="HPMTRICO"/>
      <sheetName val="토사(PE)"/>
      <sheetName val="슬래브1"/>
      <sheetName val="아수배전(1회)"/>
      <sheetName val="제출내역 (2)"/>
      <sheetName val="연결관산출조서"/>
      <sheetName val="BID-도로"/>
      <sheetName val="인수공규격"/>
      <sheetName val="집계표(육상)"/>
      <sheetName val="공사개요"/>
      <sheetName val="타견적(을)"/>
      <sheetName val="건축내역서"/>
      <sheetName val="설비내역서"/>
      <sheetName val="전기내역서"/>
      <sheetName val=""/>
      <sheetName val="토목품셈"/>
      <sheetName val="표지 (2)"/>
      <sheetName val="1동조도"/>
      <sheetName val="WORK"/>
      <sheetName val="타일산출서"/>
      <sheetName val="신당동집계표"/>
      <sheetName val="연결임시"/>
      <sheetName val="SLAB"/>
      <sheetName val="공량산출서"/>
      <sheetName val="현장관리비 산출내역"/>
      <sheetName val="제진기"/>
      <sheetName val="ANALYSER"/>
      <sheetName val="LOPCALC"/>
      <sheetName val="갑지"/>
      <sheetName val="견적"/>
      <sheetName val="설계예산서(토목,전기)"/>
      <sheetName val="공사비집계"/>
      <sheetName val="Total"/>
      <sheetName val="COVER"/>
      <sheetName val="플랜트 설치"/>
      <sheetName val="DATA"/>
      <sheetName val="시설물일위"/>
      <sheetName val="노임단가"/>
      <sheetName val="정부노임단가"/>
      <sheetName val="참조M"/>
      <sheetName val="설계산출표지"/>
      <sheetName val="조명율표"/>
      <sheetName val="단가산출서"/>
      <sheetName val="수압집계"/>
      <sheetName val="경비2내역"/>
      <sheetName val="터널조도"/>
      <sheetName val="차액보증"/>
      <sheetName val="Hauptdaten"/>
      <sheetName val="cable-data"/>
      <sheetName val="견적서"/>
      <sheetName val="1호토공"/>
      <sheetName val="MOTOR"/>
      <sheetName val="토적표(1)"/>
      <sheetName val="집수정(600-700)"/>
      <sheetName val="토목내역서"/>
      <sheetName val="1.설계기준"/>
      <sheetName val="Sheet5"/>
      <sheetName val="Data&amp;Result"/>
      <sheetName val="#REF"/>
      <sheetName val="1.동력공사"/>
      <sheetName val="밸브설치"/>
      <sheetName val="s"/>
      <sheetName val="단가대비표"/>
      <sheetName val="자재 집계표"/>
      <sheetName val="(A)내역서"/>
      <sheetName val="2000년하반기"/>
      <sheetName val="98수문일위"/>
      <sheetName val="공종별자재"/>
      <sheetName val="부대내역"/>
      <sheetName val="견적조건"/>
      <sheetName val="교대(A1)"/>
      <sheetName val="단면"/>
      <sheetName val="6PILE  (돌출)"/>
      <sheetName val="가시설단위수량"/>
      <sheetName val="보할공정"/>
      <sheetName val="esc"/>
      <sheetName val="'94자산"/>
      <sheetName val="단위단가"/>
      <sheetName val="을(1차)"/>
      <sheetName val="Vari by Trade"/>
      <sheetName val="전기내역"/>
      <sheetName val="빌딩 안내"/>
      <sheetName val="적격"/>
      <sheetName val="96.12"/>
      <sheetName val="단가조사"/>
      <sheetName val="철거수량(전송)"/>
      <sheetName val="유동표"/>
      <sheetName val="입찰결과보고"/>
      <sheetName val="일위집계표"/>
      <sheetName val="TOEC"/>
      <sheetName val="착공내역서"/>
      <sheetName val="참조 (2)"/>
      <sheetName val="수량산출서(TRAY 설비)"/>
      <sheetName val="내역(정지)"/>
      <sheetName val="견적서(대외) (2)"/>
      <sheetName val="Tra"/>
      <sheetName val="물량표"/>
      <sheetName val="내역1"/>
      <sheetName val="단가테이블(수정금지)-59A"/>
      <sheetName val="부대토목"/>
      <sheetName val="b t mong"/>
      <sheetName val="M-MG1"/>
      <sheetName val="건축집계합계"/>
      <sheetName val="건축집계표이수"/>
      <sheetName val="당정동공통이수"/>
      <sheetName val="당정동경상이수"/>
      <sheetName val="5.전사투자계획종함안"/>
      <sheetName val="표지"/>
      <sheetName val="품셈(기초)"/>
      <sheetName val="Sheet3"/>
      <sheetName val="BACK DATA"/>
      <sheetName val="A"/>
      <sheetName val="신규일위대가"/>
      <sheetName val="Excel"/>
      <sheetName val="tel"/>
      <sheetName val="과천MAIN"/>
      <sheetName val="조도계산서 (도서)"/>
      <sheetName val="공종목록표"/>
      <sheetName val="2.대외공문"/>
      <sheetName val="설계예시"/>
      <sheetName val="약품설비"/>
      <sheetName val="결재판"/>
      <sheetName val="직노"/>
      <sheetName val="견적보고"/>
      <sheetName val="토공계산"/>
      <sheetName val="대비"/>
      <sheetName val="말뚝지지력산정"/>
      <sheetName val="5.소재"/>
      <sheetName val="Sump,Pit,MH"/>
      <sheetName val="기둥(원형)"/>
      <sheetName val="업무협의(적산)"/>
      <sheetName val="토목"/>
      <sheetName val="suk(mac)"/>
      <sheetName val="단가산출서 (2)"/>
      <sheetName val="(4-2)열관류값-2"/>
      <sheetName val="SYS_DB"/>
      <sheetName val="I_O List"/>
      <sheetName val="골조물량"/>
      <sheetName val="수목단가"/>
      <sheetName val="시설수량표"/>
      <sheetName val="식재수량표"/>
      <sheetName val="직재"/>
      <sheetName val="배수개거재"/>
      <sheetName val="Macro(차단기)"/>
      <sheetName val="건축내역"/>
      <sheetName val="22신설수량"/>
      <sheetName val="불출요청"/>
      <sheetName val="B"/>
      <sheetName val="Front"/>
      <sheetName val="제원표"/>
      <sheetName val="중갑지"/>
      <sheetName val="설계명세서"/>
      <sheetName val="7.경제성결과"/>
      <sheetName val="유기공정"/>
      <sheetName val="을지"/>
      <sheetName val="노무비산출"/>
      <sheetName val="공종단가"/>
      <sheetName val="데이타"/>
      <sheetName val="날개벽수량표"/>
      <sheetName val="CTEMCOST"/>
      <sheetName val="12호기내역서(건축분)"/>
      <sheetName val="출역 "/>
      <sheetName val="Sheet17"/>
      <sheetName val="입력"/>
      <sheetName val="잡철단가대비"/>
      <sheetName val="건축-집계표"/>
      <sheetName val="토목-집계표"/>
      <sheetName val="기계-집계표"/>
      <sheetName val="SAMPLE!"/>
      <sheetName val="전체철근집계"/>
      <sheetName val="c_balju"/>
      <sheetName val="건축공사"/>
      <sheetName val="7.PILE  (돌출)"/>
      <sheetName val="찍기"/>
      <sheetName val="전기"/>
      <sheetName val="제잡비"/>
      <sheetName val="단가조사서"/>
      <sheetName val="공용정보"/>
      <sheetName val="3BL공동구 수량"/>
      <sheetName val="부속동"/>
      <sheetName val="용량(1-2)"/>
      <sheetName val="암거 제원표-1단계"/>
      <sheetName val="OZ049E"/>
      <sheetName val="sw1"/>
      <sheetName val="배수개거재(신)"/>
      <sheetName val="총괄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쌍송교"/>
      <sheetName val="sheet1"/>
      <sheetName val="현장관리비 산출내역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일위대가"/>
      <sheetName val="약품설비"/>
      <sheetName val="봉양~조차장간고하개명(신설)"/>
      <sheetName val="#REF"/>
      <sheetName val="건축내역"/>
      <sheetName val="전체제잡비"/>
      <sheetName val="노임"/>
      <sheetName val="삼원"/>
      <sheetName val="그린"/>
      <sheetName val="한창-을"/>
      <sheetName val="내역"/>
      <sheetName val="품셈"/>
      <sheetName val="단가"/>
      <sheetName val="수량산출"/>
      <sheetName val="8설7발"/>
      <sheetName val="실행철강하도"/>
      <sheetName val="기기리스트"/>
      <sheetName val="품셈TABLE"/>
      <sheetName val="접지수량"/>
      <sheetName val="구조물철거타공정이월"/>
      <sheetName val="DATA"/>
      <sheetName val="2000전체분"/>
      <sheetName val="문학간접"/>
      <sheetName val="밸브설치"/>
      <sheetName val="DATA-UPS"/>
      <sheetName val="예정(3)"/>
      <sheetName val="내역서"/>
      <sheetName val="자재단가"/>
      <sheetName val="3.하중산정4.지지력"/>
      <sheetName val="대포2교접속"/>
      <sheetName val="천방교접속"/>
      <sheetName val="Tbom-tot"/>
      <sheetName val="교각1"/>
      <sheetName val="준검 내역서"/>
      <sheetName val="1.취수장"/>
      <sheetName val="이형관"/>
      <sheetName val="1단계"/>
      <sheetName val="GODO"/>
      <sheetName val="보도경계블럭"/>
      <sheetName val="여과지동"/>
      <sheetName val="기초자료"/>
      <sheetName val="노임단가"/>
      <sheetName val="표지"/>
      <sheetName val="원가계산"/>
      <sheetName val="토목내역"/>
      <sheetName val="전기내역"/>
      <sheetName val="도급원가"/>
      <sheetName val="도급토목"/>
      <sheetName val="도급전기"/>
      <sheetName val="도급건축"/>
      <sheetName val="공정표"/>
      <sheetName val="JSP"/>
      <sheetName val="일위총괄"/>
      <sheetName val="편입토지조서"/>
      <sheetName val="검토"/>
      <sheetName val="총괄표"/>
      <sheetName val="전체"/>
      <sheetName val="실행(1)"/>
      <sheetName val="2.대외공문"/>
      <sheetName val="인부신상자료"/>
      <sheetName val="RE9604"/>
      <sheetName val="사급자재"/>
      <sheetName val="중사"/>
      <sheetName val="집수정(600-700)"/>
      <sheetName val="요율"/>
      <sheetName val="입찰안"/>
      <sheetName val="날개벽"/>
      <sheetName val="원가계산서"/>
      <sheetName val="앉음벽 (2)"/>
      <sheetName val="Y-WORK"/>
      <sheetName val="터파기및재료"/>
      <sheetName val="실행간접비용"/>
      <sheetName val="전체_1설계"/>
      <sheetName val="BID"/>
      <sheetName val="직노"/>
      <sheetName val="단가표"/>
      <sheetName val="LD"/>
      <sheetName val="계산표지"/>
      <sheetName val="총체"/>
      <sheetName val="제출내역 (2)"/>
      <sheetName val="토공총괄표"/>
      <sheetName val="신호등일위대가"/>
      <sheetName val="퍼스트"/>
      <sheetName val="토공"/>
      <sheetName val="중기사용료"/>
      <sheetName val="전기2005"/>
      <sheetName val="상 부"/>
      <sheetName val="교각계산"/>
      <sheetName val="투찰"/>
      <sheetName val="공사비총괄"/>
      <sheetName val="일위목록"/>
      <sheetName val="실행내역"/>
      <sheetName val="갑지"/>
      <sheetName val="일위대가목차"/>
      <sheetName val="A-4"/>
      <sheetName val="1회기성을"/>
      <sheetName val="BLOCK(1)"/>
      <sheetName val="당진1,2호기전선관설치및접지4차공사내역서-을지"/>
      <sheetName val="XXXXXX"/>
      <sheetName val="내역(가지)"/>
      <sheetName val="J直材4"/>
      <sheetName val="자재일람"/>
      <sheetName val="원가총괄"/>
      <sheetName val="ABUT수량-A1"/>
      <sheetName val="설계명세서"/>
      <sheetName val="예산명세서"/>
      <sheetName val="자료입력"/>
      <sheetName val="원가서"/>
      <sheetName val="건설성적"/>
      <sheetName val="전기내역서(총계)"/>
      <sheetName val="집계표"/>
      <sheetName val="GI-LIST"/>
      <sheetName val="우각부보강"/>
      <sheetName val="손익분석"/>
      <sheetName val="계수시트"/>
      <sheetName val="공정증감대ㅈ표"/>
      <sheetName val="tggwan(mac)"/>
      <sheetName val="(C)원내역"/>
      <sheetName val="입력"/>
      <sheetName val="&lt;--"/>
      <sheetName val="접속도로1"/>
      <sheetName val="2000년1차"/>
      <sheetName val="NAI"/>
      <sheetName val="청하배수"/>
      <sheetName val="수량산출서"/>
      <sheetName val="자재"/>
      <sheetName val="9902"/>
      <sheetName val="노무"/>
      <sheetName val="가락화장을지"/>
      <sheetName val="교통대책내역"/>
      <sheetName val="일위대가_가설_"/>
      <sheetName val="내역서1"/>
      <sheetName val="공사원가계산서"/>
      <sheetName val="준공정산"/>
      <sheetName val="가설건물"/>
      <sheetName val="원가계산서구조조정"/>
      <sheetName val="분전반계산서(석관)"/>
      <sheetName val="중강당 내역"/>
      <sheetName val="통신2005"/>
      <sheetName val="단위가격"/>
      <sheetName val="2.1  노무비 평균단가산출"/>
      <sheetName val="DATE"/>
      <sheetName val="금액내역서"/>
      <sheetName val="SG"/>
      <sheetName val="산출내역서집계표"/>
      <sheetName val="내역서(기성청구)"/>
      <sheetName val="샘플표지"/>
      <sheetName val="맨홀수량산출"/>
      <sheetName val="Sheet1 (2)"/>
      <sheetName val="98NS-N"/>
      <sheetName val="제수변수량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상 부"/>
      <sheetName val="ABUT수량-A1"/>
      <sheetName val="토공A"/>
      <sheetName val="구조물철거타공정이월"/>
      <sheetName val="약품공급2"/>
      <sheetName val="CAL"/>
      <sheetName val="가도공"/>
      <sheetName val="C3"/>
      <sheetName val="수량산출서"/>
      <sheetName val="CAT_5"/>
      <sheetName val="EQT-ESTN"/>
      <sheetName val="steel data sheet"/>
      <sheetName val="토적표"/>
      <sheetName val="인부신상자료"/>
      <sheetName val="Sheet1"/>
      <sheetName val="공문"/>
      <sheetName val="D-623D"/>
      <sheetName val="P-산#1-1(WOWA1)"/>
      <sheetName val="고양관재"/>
      <sheetName val="포장자재집계표"/>
      <sheetName val="교대시점"/>
      <sheetName val="VXXXXX"/>
      <sheetName val="일위합"/>
      <sheetName val="일위"/>
      <sheetName val="토공"/>
      <sheetName val="포장공"/>
      <sheetName val="부대공"/>
      <sheetName val="운반공"/>
      <sheetName val="배수공"/>
      <sheetName val="중기사"/>
      <sheetName val="기계경"/>
      <sheetName val="노임단"/>
      <sheetName val="장비단"/>
      <sheetName val="자재단"/>
      <sheetName val="기계합"/>
      <sheetName val="1.설계조건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요율"/>
      <sheetName val="현장조사"/>
      <sheetName val="데리네이타현황"/>
      <sheetName val="데이타"/>
      <sheetName val="식재인부"/>
      <sheetName val="공사비"/>
      <sheetName val="D"/>
      <sheetName val="AS포장복구 "/>
      <sheetName val="날개벽수량표"/>
      <sheetName val="밸브설치"/>
      <sheetName val="일위대가(가설)"/>
      <sheetName val="구분표"/>
      <sheetName val="내역서"/>
      <sheetName val="단가 및 재료비"/>
      <sheetName val="중기사용료산출근거"/>
      <sheetName val="약품설비"/>
      <sheetName val="총괄서"/>
      <sheetName val="자재단가"/>
      <sheetName val="노임단가"/>
      <sheetName val="2-2. 개발원가 산출근거표"/>
      <sheetName val="설계예시"/>
      <sheetName val="시설물일위"/>
      <sheetName val="가설공사"/>
      <sheetName val="단가결정"/>
      <sheetName val="내역아"/>
      <sheetName val="울타리"/>
      <sheetName val="터파기및재료"/>
      <sheetName val="산근1,2"/>
      <sheetName val="TOTAL3"/>
      <sheetName val="내역서01"/>
      <sheetName val="기초단가"/>
      <sheetName val="단가산출(T)"/>
      <sheetName val="CODE"/>
      <sheetName val="재정비직인"/>
      <sheetName val="재정비내역"/>
      <sheetName val="지적고시내역"/>
      <sheetName val="간접"/>
      <sheetName val="고시단가"/>
      <sheetName val="수량산출서"/>
      <sheetName val="총괄표"/>
      <sheetName val="공비대비"/>
      <sheetName val="날개벽"/>
      <sheetName val="참조"/>
      <sheetName val="참조M"/>
      <sheetName val="DATE"/>
      <sheetName val="Sheet1"/>
      <sheetName val="토목(대안)"/>
      <sheetName val="설계기준"/>
      <sheetName val="내역1"/>
      <sheetName val="노임"/>
      <sheetName val="기본일위"/>
      <sheetName val="제3장 기술업무"/>
      <sheetName val="직접경비"/>
      <sheetName val="직접인건비"/>
      <sheetName val="단가산출2"/>
      <sheetName val="단가산출1"/>
      <sheetName val="투자비"/>
      <sheetName val="조성원가DATA"/>
      <sheetName val="사업비"/>
      <sheetName val="측량단가"/>
      <sheetName val="Y-WORK"/>
      <sheetName val="현장관리비 산출내역"/>
      <sheetName val="토목주소"/>
      <sheetName val="100만평"/>
      <sheetName val="INPUT"/>
      <sheetName val="총괄집계표"/>
      <sheetName val="단가"/>
      <sheetName val="농촌내역(2)"/>
      <sheetName val="코드"/>
      <sheetName val="산출내역서"/>
      <sheetName val="퍼스트"/>
      <sheetName val="중기비"/>
      <sheetName val="토목"/>
      <sheetName val="제잡비계산"/>
      <sheetName val="setup"/>
      <sheetName val="갑지"/>
      <sheetName val="집계표"/>
      <sheetName val="#REF"/>
      <sheetName val="원가계산"/>
      <sheetName val="원가계산 (2)"/>
      <sheetName val="설계예산서"/>
      <sheetName val="라.공사비"/>
      <sheetName val="다.도서인쇄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  <sheetName val="관접합및부설"/>
      <sheetName val="단가"/>
      <sheetName val="재정비직인"/>
      <sheetName val="재정비내역"/>
      <sheetName val="지적고시내역"/>
      <sheetName val="2-2. 개발원가 산출근거표"/>
      <sheetName val="입찰안"/>
      <sheetName val="직접인건비호표"/>
      <sheetName val="직접경비호표"/>
      <sheetName val="직접인건비호표(항목60%)"/>
      <sheetName val="H-PILE수량집계"/>
      <sheetName val="Data&amp;Result"/>
      <sheetName val="Macro"/>
      <sheetName val="관급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"/>
      <sheetName val="일위대가표"/>
      <sheetName val="기본설계"/>
      <sheetName val="실시설계"/>
      <sheetName val="기초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5">
          <cell r="B25">
            <v>56000</v>
          </cell>
        </row>
        <row r="26">
          <cell r="B26">
            <v>10000</v>
          </cell>
        </row>
        <row r="27">
          <cell r="B27">
            <v>27000</v>
          </cell>
        </row>
        <row r="28">
          <cell r="B28">
            <v>11000</v>
          </cell>
        </row>
        <row r="29">
          <cell r="B29">
            <v>47000</v>
          </cell>
        </row>
        <row r="30">
          <cell r="B30">
            <v>17000</v>
          </cell>
        </row>
        <row r="31">
          <cell r="B31">
            <v>145000</v>
          </cell>
        </row>
        <row r="32">
          <cell r="B32">
            <v>645</v>
          </cell>
        </row>
        <row r="33">
          <cell r="B33">
            <v>1368</v>
          </cell>
        </row>
        <row r="34">
          <cell r="B34">
            <v>1199</v>
          </cell>
        </row>
        <row r="35">
          <cell r="B35">
            <v>3533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과업지시서"/>
      <sheetName val="설계예산서표지"/>
      <sheetName val="갑지"/>
      <sheetName val="총괄설계내역서"/>
      <sheetName val="설계내역"/>
      <sheetName val="일위대가표(표지)"/>
      <sheetName val="일위대가"/>
      <sheetName val="산출근거(표지)"/>
      <sheetName val="준설단가"/>
      <sheetName val="산출근거(기본설계비)"/>
      <sheetName val="물량 및 단가산출기초(표지)"/>
      <sheetName val="물량기초(관거현황)"/>
      <sheetName val="관거보수 물량"/>
      <sheetName val="용역물량"/>
      <sheetName val="관거개량물량"/>
      <sheetName val="공사비(관거개량)"/>
      <sheetName val="공사비단가(굴착, 개량)"/>
      <sheetName val="공사비단가(비굴착)"/>
      <sheetName val="공사비(관거보수)"/>
      <sheetName val="산출기초(인건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LD"/>
      <sheetName val="용역비내역-진짜"/>
      <sheetName val="기초단가"/>
      <sheetName val="일위대가 "/>
      <sheetName val="표지"/>
      <sheetName val="변수"/>
      <sheetName val="쌍송교"/>
      <sheetName val="토사(PE)"/>
      <sheetName val="data"/>
      <sheetName val="직접경비"/>
      <sheetName val="직접인건비"/>
      <sheetName val="내역서"/>
      <sheetName val="심사물량"/>
      <sheetName val="심사계산"/>
      <sheetName val="고시단가"/>
      <sheetName val="Sheet1"/>
      <sheetName val="설계기준"/>
      <sheetName val="내역1"/>
      <sheetName val="일위대가"/>
      <sheetName val="투자비"/>
      <sheetName val="조성원가DATA"/>
      <sheetName val="사업비"/>
      <sheetName val="연기"/>
      <sheetName val="실행대비"/>
      <sheetName val="DATE"/>
      <sheetName val="설계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  <sheetName val="APT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95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 xml:space="preserve"> </v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 refreshError="1"/>
      <sheetData sheetId="9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제"/>
      <sheetName val="공사비총괄표"/>
      <sheetName val="총괄표"/>
      <sheetName val="토목"/>
      <sheetName val="조경총괄"/>
      <sheetName val="조경"/>
      <sheetName val="건축및설비총괄"/>
      <sheetName val="건축및설비내역서"/>
      <sheetName val="기계내역서"/>
      <sheetName val="전기및감시제어"/>
      <sheetName val="공사원가계산"/>
      <sheetName val="설계설명서"/>
      <sheetName val="Sheet3"/>
      <sheetName val="9811"/>
      <sheetName val="대비"/>
      <sheetName val="9509"/>
      <sheetName val="관급"/>
      <sheetName val="약품공급2"/>
      <sheetName val="밸브설치"/>
      <sheetName val="집계표"/>
      <sheetName val="기초목"/>
      <sheetName val="인건비 "/>
      <sheetName val="기초단가"/>
      <sheetName val="현장관리비"/>
      <sheetName val="Sheet1"/>
      <sheetName val="입찰내역서"/>
      <sheetName val="포장공"/>
      <sheetName val="공정계획"/>
      <sheetName val="암거단위-1련"/>
      <sheetName val="단위중량"/>
      <sheetName val="도급,하도급 예정금액"/>
      <sheetName val="토공"/>
      <sheetName val="배수공"/>
      <sheetName val="ABUT수량-A1"/>
      <sheetName val="#REF"/>
      <sheetName val="자재단가비교표"/>
      <sheetName val="unitpric"/>
      <sheetName val="noyim"/>
      <sheetName val="내역서"/>
      <sheetName val="자재단가"/>
      <sheetName val="납부서"/>
      <sheetName val="기초일위"/>
      <sheetName val="시설일위"/>
      <sheetName val="조명일위"/>
      <sheetName val="접속도로1"/>
      <sheetName val="단가"/>
      <sheetName val="일위집계"/>
      <sheetName val="노무비(DB)"/>
      <sheetName val="일위대가"/>
      <sheetName val="일위대가2"/>
      <sheetName val="wall"/>
      <sheetName val="부표총괄"/>
      <sheetName val="건축내역"/>
      <sheetName val="대로근거"/>
      <sheetName val="우,오수"/>
      <sheetName val="제경집계"/>
      <sheetName val="총괄"/>
      <sheetName val="중로근거"/>
      <sheetName val="공종분석(공종순)"/>
      <sheetName val="입찰내역"/>
      <sheetName val="DATA"/>
      <sheetName val="일위대가표"/>
      <sheetName val="내역"/>
      <sheetName val="이름정의"/>
      <sheetName val="전기일위목록"/>
      <sheetName val="수량산출"/>
      <sheetName val="수량(5)"/>
      <sheetName val="건축공사비내역서-아파트"/>
      <sheetName val="건축공사비내역서-기타시설"/>
      <sheetName val="SORCE1"/>
      <sheetName val="초기화면"/>
      <sheetName val="초기화면1"/>
      <sheetName val="날개벽수량표"/>
      <sheetName val="원가계산서(남측)"/>
      <sheetName val="용지매수"/>
      <sheetName val="Sheet2"/>
      <sheetName val="소일위대가코드표"/>
      <sheetName val="중기조종사 단위단가"/>
      <sheetName val="노무비단가"/>
      <sheetName val="토목내역"/>
      <sheetName val="2000년1차"/>
      <sheetName val="J형측구단위수량"/>
      <sheetName val="type-F"/>
      <sheetName val="이토변실(A3-LINE)"/>
      <sheetName val="단위수량"/>
      <sheetName val="갑지"/>
      <sheetName val="문학간접"/>
      <sheetName val="설계명세서"/>
      <sheetName val="예산명세서"/>
      <sheetName val="자료입력"/>
      <sheetName val="노임"/>
      <sheetName val="설계내역일위"/>
      <sheetName val="총괄내역서"/>
      <sheetName val="관경"/>
      <sheetName val="TYPE-1"/>
      <sheetName val="U-TYPE(1)"/>
      <sheetName val="노임단가"/>
      <sheetName val="2.대외공문"/>
      <sheetName val="터파기및재료"/>
      <sheetName val="이,재"/>
      <sheetName val="임시전기공사설계서"/>
      <sheetName val="내역서(교량)전체"/>
      <sheetName val="06 일위대가목록"/>
      <sheetName val="포장재료집계표"/>
      <sheetName val="포장면적산출"/>
      <sheetName val="포장수량집계"/>
      <sheetName val="토목주소"/>
      <sheetName val="프랜트면허"/>
      <sheetName val="골막이(야매)"/>
      <sheetName val="식재품셈"/>
      <sheetName val="철거공사1"/>
      <sheetName val="산출및내역"/>
      <sheetName val="화산경계"/>
      <sheetName val="부대tu"/>
      <sheetName val="식재일위"/>
      <sheetName val="금액결정"/>
      <sheetName val="데리네이타현황"/>
      <sheetName val="일위대가(계측기설치)"/>
      <sheetName val="대림경상68억"/>
      <sheetName val="단면 (2)"/>
      <sheetName val="노무단가"/>
      <sheetName val="기초대가"/>
      <sheetName val="기초대가(05)"/>
      <sheetName val="노임(05)"/>
      <sheetName val="조경단산"/>
      <sheetName val="조경단산(05)"/>
      <sheetName val="조경단산(04)"/>
      <sheetName val="중기(05)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E2" t="str">
            <v>단   가</v>
          </cell>
          <cell r="F2" t="str">
            <v>금   액</v>
          </cell>
          <cell r="G2" t="str">
            <v>단    가</v>
          </cell>
          <cell r="H2" t="str">
            <v>금   액</v>
          </cell>
          <cell r="I2" t="str">
            <v>단   가</v>
          </cell>
          <cell r="J2" t="str">
            <v>금   액</v>
          </cell>
          <cell r="K2" t="str">
            <v>단   가</v>
          </cell>
          <cell r="L2" t="str">
            <v>금   액</v>
          </cell>
        </row>
        <row r="3">
          <cell r="A3" t="str">
            <v>【서귀포 서부하수종말처리장(확장)공사】(차집관로 및 펌프장)</v>
          </cell>
        </row>
        <row r="4">
          <cell r="A4" t="str">
            <v xml:space="preserve"> </v>
          </cell>
          <cell r="D4" t="str">
            <v xml:space="preserve"> </v>
          </cell>
        </row>
        <row r="5">
          <cell r="A5" t="str">
            <v>《 차  집  관  로 》</v>
          </cell>
          <cell r="C5" t="str">
            <v>식</v>
          </cell>
          <cell r="D5">
            <v>1</v>
          </cell>
          <cell r="F5">
            <v>1798668029</v>
          </cell>
          <cell r="H5">
            <v>709597002</v>
          </cell>
          <cell r="J5">
            <v>832728872</v>
          </cell>
          <cell r="L5">
            <v>256342155</v>
          </cell>
        </row>
        <row r="6">
          <cell r="A6" t="str">
            <v>《 중 계 펌 프 장 》</v>
          </cell>
          <cell r="B6"/>
          <cell r="C6" t="str">
            <v>식</v>
          </cell>
          <cell r="D6">
            <v>1</v>
          </cell>
          <cell r="F6">
            <v>740640367</v>
          </cell>
          <cell r="H6">
            <v>164198539</v>
          </cell>
          <cell r="J6">
            <v>491852187</v>
          </cell>
          <cell r="L6">
            <v>84589641</v>
          </cell>
          <cell r="M6"/>
        </row>
        <row r="7">
          <cell r="D7" t="str">
            <v xml:space="preserve"> </v>
          </cell>
        </row>
        <row r="8">
          <cell r="A8" t="str">
            <v>순공사비</v>
          </cell>
          <cell r="C8" t="str">
            <v>식</v>
          </cell>
          <cell r="D8">
            <v>1</v>
          </cell>
          <cell r="F8">
            <v>2539308396</v>
          </cell>
          <cell r="H8">
            <v>873795541</v>
          </cell>
          <cell r="J8">
            <v>1324581059</v>
          </cell>
          <cell r="L8">
            <v>340931796</v>
          </cell>
        </row>
        <row r="9">
          <cell r="A9" t="str">
            <v>간접노무비</v>
          </cell>
          <cell r="C9" t="str">
            <v>식</v>
          </cell>
          <cell r="D9">
            <v>1</v>
          </cell>
          <cell r="F9">
            <v>198687158</v>
          </cell>
        </row>
        <row r="10">
          <cell r="A10" t="str">
            <v>산재보험료</v>
          </cell>
          <cell r="C10" t="str">
            <v>식</v>
          </cell>
          <cell r="D10">
            <v>1</v>
          </cell>
          <cell r="F10">
            <v>56360924</v>
          </cell>
        </row>
        <row r="11">
          <cell r="A11" t="str">
            <v>고용보험료</v>
          </cell>
          <cell r="C11" t="str">
            <v>식</v>
          </cell>
          <cell r="D11">
            <v>1</v>
          </cell>
          <cell r="F11">
            <v>13709413</v>
          </cell>
        </row>
        <row r="12">
          <cell r="A12" t="str">
            <v>안전관리비</v>
          </cell>
          <cell r="C12" t="str">
            <v>식</v>
          </cell>
          <cell r="D12">
            <v>1</v>
          </cell>
          <cell r="F12">
            <v>51701539.199999996</v>
          </cell>
        </row>
        <row r="13">
          <cell r="A13" t="str">
            <v xml:space="preserve">기타경비  </v>
          </cell>
          <cell r="C13" t="str">
            <v>식</v>
          </cell>
          <cell r="D13">
            <v>1</v>
          </cell>
          <cell r="F13">
            <v>196318013</v>
          </cell>
        </row>
        <row r="14">
          <cell r="A14" t="str">
            <v>일반관리비</v>
          </cell>
          <cell r="C14" t="str">
            <v>식</v>
          </cell>
          <cell r="D14">
            <v>1</v>
          </cell>
          <cell r="F14">
            <v>0</v>
          </cell>
        </row>
        <row r="15">
          <cell r="A15" t="str">
            <v>이      윤</v>
          </cell>
          <cell r="C15" t="str">
            <v>식</v>
          </cell>
          <cell r="D15">
            <v>1</v>
          </cell>
          <cell r="F15">
            <v>0</v>
          </cell>
        </row>
        <row r="16">
          <cell r="A16" t="str">
            <v>소      계</v>
          </cell>
          <cell r="C16" t="str">
            <v>식</v>
          </cell>
          <cell r="D16">
            <v>1</v>
          </cell>
          <cell r="F16">
            <v>3056085443.1999998</v>
          </cell>
        </row>
        <row r="17">
          <cell r="A17" t="str">
            <v>사급자재비</v>
          </cell>
          <cell r="C17" t="str">
            <v>식</v>
          </cell>
          <cell r="D17">
            <v>1</v>
          </cell>
          <cell r="F17">
            <v>507440285</v>
          </cell>
        </row>
        <row r="18">
          <cell r="A18" t="str">
            <v>폐기물수수료(2,898㎥)</v>
          </cell>
          <cell r="C18" t="str">
            <v>식</v>
          </cell>
          <cell r="D18">
            <v>1</v>
          </cell>
          <cell r="F18">
            <v>33327000</v>
          </cell>
        </row>
        <row r="19">
          <cell r="A19" t="str">
            <v>공급가액</v>
          </cell>
          <cell r="C19" t="str">
            <v>식</v>
          </cell>
          <cell r="D19">
            <v>1</v>
          </cell>
          <cell r="F19">
            <v>3596852728.1999998</v>
          </cell>
        </row>
        <row r="20">
          <cell r="A20" t="str">
            <v>부가가치세</v>
          </cell>
          <cell r="C20" t="str">
            <v>식</v>
          </cell>
          <cell r="D20">
            <v>1</v>
          </cell>
          <cell r="F20">
            <v>359685272</v>
          </cell>
        </row>
        <row r="21">
          <cell r="A21" t="str">
            <v>도급공사비</v>
          </cell>
          <cell r="C21" t="str">
            <v>식</v>
          </cell>
          <cell r="D21">
            <v>1</v>
          </cell>
          <cell r="F21">
            <v>3956538000.1999998</v>
          </cell>
        </row>
        <row r="26">
          <cell r="A26" t="str">
            <v>《 차   집   관   로 》</v>
          </cell>
          <cell r="C26" t="str">
            <v>식</v>
          </cell>
          <cell r="D26">
            <v>1</v>
          </cell>
          <cell r="F26">
            <v>1798668029</v>
          </cell>
          <cell r="H26">
            <v>709597002</v>
          </cell>
          <cell r="J26">
            <v>832728872</v>
          </cell>
          <cell r="L26">
            <v>256342155</v>
          </cell>
        </row>
        <row r="27">
          <cell r="A27" t="str">
            <v>⊙A-LINE 차집관로(서호P/S→신시가지P/S)</v>
          </cell>
          <cell r="C27" t="str">
            <v>식</v>
          </cell>
          <cell r="D27">
            <v>1</v>
          </cell>
          <cell r="F27">
            <v>183283824</v>
          </cell>
          <cell r="H27">
            <v>56376812</v>
          </cell>
          <cell r="J27">
            <v>97950449</v>
          </cell>
          <cell r="L27">
            <v>28956563</v>
          </cell>
        </row>
        <row r="28">
          <cell r="A28" t="str">
            <v>⊙B-LINE 차집관로(법환P/S→신시가지P/S)</v>
          </cell>
          <cell r="C28" t="str">
            <v>식</v>
          </cell>
          <cell r="D28">
            <v>1</v>
          </cell>
          <cell r="F28">
            <v>230909873</v>
          </cell>
          <cell r="H28">
            <v>115551780</v>
          </cell>
          <cell r="J28">
            <v>85284976</v>
          </cell>
          <cell r="L28">
            <v>30073117</v>
          </cell>
        </row>
        <row r="29">
          <cell r="A29" t="str">
            <v>⊙C-LINE 차집관로(도순→강정P/S)</v>
          </cell>
          <cell r="C29" t="str">
            <v>식</v>
          </cell>
          <cell r="D29">
            <v>1</v>
          </cell>
          <cell r="F29">
            <v>191270739</v>
          </cell>
          <cell r="H29">
            <v>78035366</v>
          </cell>
          <cell r="J29">
            <v>86902675</v>
          </cell>
          <cell r="L29">
            <v>26332698</v>
          </cell>
        </row>
        <row r="30">
          <cell r="A30" t="str">
            <v>⊙D-LINE 차집관로(강정P/S→월평P/S)</v>
          </cell>
          <cell r="C30" t="str">
            <v>식</v>
          </cell>
          <cell r="D30">
            <v>1</v>
          </cell>
          <cell r="F30">
            <v>263388990</v>
          </cell>
          <cell r="H30">
            <v>119310817</v>
          </cell>
          <cell r="J30">
            <v>105257548</v>
          </cell>
          <cell r="L30">
            <v>38820625</v>
          </cell>
        </row>
        <row r="31">
          <cell r="A31" t="str">
            <v>⊙E-LINE 차집관로(하원→월평P/S)</v>
          </cell>
          <cell r="C31" t="str">
            <v>식</v>
          </cell>
          <cell r="D31">
            <v>1</v>
          </cell>
          <cell r="F31">
            <v>199308290</v>
          </cell>
          <cell r="H31">
            <v>103246109</v>
          </cell>
          <cell r="J31">
            <v>66128312</v>
          </cell>
          <cell r="L31">
            <v>29933869</v>
          </cell>
        </row>
        <row r="32">
          <cell r="A32" t="str">
            <v>⊙F-LINE 차집관로(월평P/S→중문동부P/S)</v>
          </cell>
          <cell r="C32" t="str">
            <v>식</v>
          </cell>
          <cell r="D32">
            <v>1</v>
          </cell>
          <cell r="F32">
            <v>286036263</v>
          </cell>
          <cell r="H32">
            <v>84806305</v>
          </cell>
          <cell r="J32">
            <v>152418888</v>
          </cell>
          <cell r="L32">
            <v>48811070</v>
          </cell>
        </row>
        <row r="33">
          <cell r="A33" t="str">
            <v>⊙G-LINE 차집관로(중문동부P/S→접합정)</v>
          </cell>
          <cell r="C33" t="str">
            <v>식</v>
          </cell>
          <cell r="D33">
            <v>1</v>
          </cell>
          <cell r="F33">
            <v>166627323</v>
          </cell>
          <cell r="H33">
            <v>81581393</v>
          </cell>
          <cell r="J33">
            <v>68351946</v>
          </cell>
          <cell r="L33">
            <v>16693984</v>
          </cell>
        </row>
        <row r="34">
          <cell r="A34" t="str">
            <v>⊙H-LINE 차집관로(상효→토평)</v>
          </cell>
          <cell r="C34" t="str">
            <v>식</v>
          </cell>
          <cell r="D34">
            <v>1</v>
          </cell>
          <cell r="F34">
            <v>277842727</v>
          </cell>
          <cell r="H34">
            <v>70688420</v>
          </cell>
          <cell r="J34">
            <v>170434078</v>
          </cell>
          <cell r="L34">
            <v>36720229</v>
          </cell>
        </row>
        <row r="47">
          <cell r="A47" t="str">
            <v>Ⅰ.A-LINE차집관로(서호P/S→신시가지P/S)</v>
          </cell>
          <cell r="C47" t="str">
            <v>식</v>
          </cell>
          <cell r="D47">
            <v>1</v>
          </cell>
          <cell r="F47">
            <v>183283824</v>
          </cell>
          <cell r="H47">
            <v>56376812</v>
          </cell>
          <cell r="J47">
            <v>97950449</v>
          </cell>
          <cell r="L47">
            <v>28956563</v>
          </cell>
        </row>
        <row r="49">
          <cell r="A49" t="str">
            <v>·A1-LINE 차집관거</v>
          </cell>
          <cell r="C49" t="str">
            <v>식</v>
          </cell>
          <cell r="D49">
            <v>1</v>
          </cell>
          <cell r="F49">
            <v>44893497</v>
          </cell>
          <cell r="H49">
            <v>13020334</v>
          </cell>
          <cell r="J49">
            <v>24700983</v>
          </cell>
          <cell r="L49">
            <v>7172180</v>
          </cell>
        </row>
        <row r="50">
          <cell r="A50" t="str">
            <v>·A2-LINE 차집관거</v>
          </cell>
          <cell r="C50" t="str">
            <v>식</v>
          </cell>
          <cell r="D50">
            <v>1</v>
          </cell>
          <cell r="F50">
            <v>39387310</v>
          </cell>
          <cell r="H50">
            <v>10991388</v>
          </cell>
          <cell r="J50">
            <v>20818809</v>
          </cell>
          <cell r="L50">
            <v>7577113</v>
          </cell>
        </row>
        <row r="51">
          <cell r="A51" t="str">
            <v>·A3-LINE 차집관거</v>
          </cell>
          <cell r="C51" t="str">
            <v>식</v>
          </cell>
          <cell r="D51">
            <v>1</v>
          </cell>
          <cell r="F51">
            <v>99003017</v>
          </cell>
          <cell r="H51">
            <v>32365090</v>
          </cell>
          <cell r="J51">
            <v>52430657</v>
          </cell>
          <cell r="L51">
            <v>14207270</v>
          </cell>
        </row>
        <row r="69">
          <cell r="A69" t="str">
            <v>1. A1-LINE 차집관로</v>
          </cell>
          <cell r="C69" t="str">
            <v>식</v>
          </cell>
          <cell r="D69">
            <v>1</v>
          </cell>
          <cell r="F69">
            <v>44893497</v>
          </cell>
          <cell r="H69">
            <v>13020334</v>
          </cell>
          <cell r="J69">
            <v>24700983</v>
          </cell>
          <cell r="L69">
            <v>7172180</v>
          </cell>
        </row>
        <row r="71">
          <cell r="A71" t="str">
            <v>1. 토    공</v>
          </cell>
          <cell r="F71">
            <v>30050780</v>
          </cell>
          <cell r="H71">
            <v>8910968</v>
          </cell>
          <cell r="J71">
            <v>14614929</v>
          </cell>
          <cell r="L71">
            <v>6524883</v>
          </cell>
        </row>
        <row r="72">
          <cell r="A72" t="str">
            <v>터파기:보조기층</v>
          </cell>
          <cell r="B72" t="str">
            <v>B.H 0.7㎥</v>
          </cell>
          <cell r="C72" t="str">
            <v>M3</v>
          </cell>
          <cell r="D72">
            <v>80.48</v>
          </cell>
          <cell r="E72">
            <v>1100</v>
          </cell>
          <cell r="F72">
            <v>88528</v>
          </cell>
          <cell r="G72">
            <v>300</v>
          </cell>
          <cell r="H72">
            <v>24144</v>
          </cell>
          <cell r="I72">
            <v>400</v>
          </cell>
          <cell r="J72">
            <v>32192</v>
          </cell>
          <cell r="K72">
            <v>400</v>
          </cell>
          <cell r="L72">
            <v>32192</v>
          </cell>
          <cell r="M72" t="str">
            <v>#.1</v>
          </cell>
        </row>
        <row r="73">
          <cell r="A73" t="str">
            <v>터파기:토사(육상),기계80+인력20</v>
          </cell>
          <cell r="B73" t="str">
            <v>B.H 0.7㎥</v>
          </cell>
          <cell r="C73" t="str">
            <v>M3</v>
          </cell>
          <cell r="D73">
            <v>846.4</v>
          </cell>
          <cell r="E73">
            <v>2000</v>
          </cell>
          <cell r="F73">
            <v>1692800</v>
          </cell>
          <cell r="G73">
            <v>100</v>
          </cell>
          <cell r="H73">
            <v>84640</v>
          </cell>
          <cell r="I73">
            <v>1600</v>
          </cell>
          <cell r="J73">
            <v>1354240</v>
          </cell>
          <cell r="K73">
            <v>300</v>
          </cell>
          <cell r="L73">
            <v>253920</v>
          </cell>
          <cell r="M73" t="str">
            <v>#.2</v>
          </cell>
        </row>
        <row r="74">
          <cell r="A74" t="str">
            <v>기계터파기(연암)</v>
          </cell>
          <cell r="B74" t="str">
            <v>B.H0.7+브레이커</v>
          </cell>
          <cell r="C74" t="str">
            <v>M3</v>
          </cell>
          <cell r="D74">
            <v>374.14</v>
          </cell>
          <cell r="E74">
            <v>18400</v>
          </cell>
          <cell r="F74">
            <v>6884176</v>
          </cell>
          <cell r="G74">
            <v>2800</v>
          </cell>
          <cell r="H74">
            <v>1047592</v>
          </cell>
          <cell r="I74">
            <v>7300</v>
          </cell>
          <cell r="J74">
            <v>2731222</v>
          </cell>
          <cell r="K74">
            <v>8300</v>
          </cell>
          <cell r="L74">
            <v>3105362</v>
          </cell>
          <cell r="M74" t="str">
            <v>#.3</v>
          </cell>
        </row>
        <row r="75">
          <cell r="A75" t="str">
            <v>되메우기 및 다짐</v>
          </cell>
          <cell r="B75" t="str">
            <v>B.H 0.7+플래이트 콤펙터</v>
          </cell>
          <cell r="C75" t="str">
            <v>M3</v>
          </cell>
          <cell r="D75">
            <v>1033.6600000000001</v>
          </cell>
          <cell r="E75">
            <v>3500</v>
          </cell>
          <cell r="F75">
            <v>3617810</v>
          </cell>
          <cell r="G75">
            <v>400</v>
          </cell>
          <cell r="H75">
            <v>413464</v>
          </cell>
          <cell r="I75">
            <v>2600</v>
          </cell>
          <cell r="J75">
            <v>2687516</v>
          </cell>
          <cell r="K75">
            <v>500</v>
          </cell>
          <cell r="L75">
            <v>516830</v>
          </cell>
          <cell r="M75" t="str">
            <v>#.4</v>
          </cell>
        </row>
        <row r="76">
          <cell r="A76" t="str">
            <v>사토운반:내부운반(L=5.0km)</v>
          </cell>
          <cell r="B76" t="str">
            <v>B.H0.7 + D.T15</v>
          </cell>
          <cell r="C76" t="str">
            <v>M3</v>
          </cell>
          <cell r="D76">
            <v>187.26</v>
          </cell>
          <cell r="E76">
            <v>2500</v>
          </cell>
          <cell r="F76">
            <v>468150</v>
          </cell>
          <cell r="G76">
            <v>900</v>
          </cell>
          <cell r="H76">
            <v>168534</v>
          </cell>
          <cell r="I76">
            <v>700</v>
          </cell>
          <cell r="J76">
            <v>131082</v>
          </cell>
          <cell r="K76">
            <v>900</v>
          </cell>
          <cell r="L76">
            <v>168534</v>
          </cell>
          <cell r="M76" t="str">
            <v>#.24</v>
          </cell>
        </row>
        <row r="77">
          <cell r="A77" t="str">
            <v>사토운반:연암</v>
          </cell>
          <cell r="B77" t="str">
            <v>B.H0.7 + D.T15</v>
          </cell>
          <cell r="C77" t="str">
            <v>M3</v>
          </cell>
          <cell r="D77">
            <v>374.14</v>
          </cell>
          <cell r="E77">
            <v>12000</v>
          </cell>
          <cell r="F77">
            <v>4489680</v>
          </cell>
          <cell r="G77">
            <v>4500</v>
          </cell>
          <cell r="H77">
            <v>1683630</v>
          </cell>
          <cell r="I77">
            <v>3500</v>
          </cell>
          <cell r="J77">
            <v>1309490</v>
          </cell>
          <cell r="K77">
            <v>4000</v>
          </cell>
          <cell r="L77">
            <v>1496560</v>
          </cell>
          <cell r="M77" t="str">
            <v>#.7</v>
          </cell>
        </row>
        <row r="78">
          <cell r="A78" t="str">
            <v>모래부설(B.H 0.7M3)</v>
          </cell>
          <cell r="B78" t="str">
            <v>기계90%+인력10%</v>
          </cell>
          <cell r="C78" t="str">
            <v>M3</v>
          </cell>
          <cell r="D78">
            <v>70.66</v>
          </cell>
          <cell r="E78">
            <v>1300</v>
          </cell>
          <cell r="F78">
            <v>91858</v>
          </cell>
          <cell r="G78">
            <v>200</v>
          </cell>
          <cell r="H78">
            <v>14132</v>
          </cell>
          <cell r="I78">
            <v>700</v>
          </cell>
          <cell r="J78">
            <v>49462</v>
          </cell>
          <cell r="K78">
            <v>400</v>
          </cell>
          <cell r="L78">
            <v>28264</v>
          </cell>
          <cell r="M78" t="str">
            <v>#.14</v>
          </cell>
        </row>
        <row r="79">
          <cell r="A79" t="str">
            <v>바닥면 고르기</v>
          </cell>
          <cell r="B79" t="str">
            <v>연암</v>
          </cell>
          <cell r="C79" t="str">
            <v>M2</v>
          </cell>
          <cell r="D79">
            <v>287.7</v>
          </cell>
          <cell r="E79">
            <v>5400</v>
          </cell>
          <cell r="F79">
            <v>1553580</v>
          </cell>
          <cell r="G79">
            <v>500</v>
          </cell>
          <cell r="H79">
            <v>143850</v>
          </cell>
          <cell r="I79">
            <v>4600</v>
          </cell>
          <cell r="J79">
            <v>1323420</v>
          </cell>
          <cell r="K79">
            <v>300</v>
          </cell>
          <cell r="L79">
            <v>86310</v>
          </cell>
          <cell r="M79" t="str">
            <v>No.2</v>
          </cell>
        </row>
        <row r="80">
          <cell r="A80" t="str">
            <v>콘크리트포장 절단</v>
          </cell>
          <cell r="C80" t="str">
            <v>M</v>
          </cell>
          <cell r="D80">
            <v>338.89</v>
          </cell>
          <cell r="E80">
            <v>2000</v>
          </cell>
          <cell r="F80">
            <v>677780</v>
          </cell>
          <cell r="G80">
            <v>900</v>
          </cell>
          <cell r="H80">
            <v>305001</v>
          </cell>
          <cell r="I80">
            <v>1000</v>
          </cell>
          <cell r="J80">
            <v>338890</v>
          </cell>
          <cell r="K80">
            <v>100</v>
          </cell>
          <cell r="L80">
            <v>33889</v>
          </cell>
          <cell r="M80" t="str">
            <v>No.5</v>
          </cell>
        </row>
        <row r="81">
          <cell r="A81" t="str">
            <v>콘크리트포장 깨기</v>
          </cell>
          <cell r="B81" t="str">
            <v>T=30cm미만</v>
          </cell>
          <cell r="C81" t="str">
            <v>M3</v>
          </cell>
          <cell r="D81">
            <v>67.069999999999993</v>
          </cell>
          <cell r="E81">
            <v>15200</v>
          </cell>
          <cell r="F81">
            <v>1019464</v>
          </cell>
          <cell r="G81">
            <v>2200</v>
          </cell>
          <cell r="H81">
            <v>147554</v>
          </cell>
          <cell r="I81">
            <v>6300</v>
          </cell>
          <cell r="J81">
            <v>422541</v>
          </cell>
          <cell r="K81">
            <v>6700</v>
          </cell>
          <cell r="L81">
            <v>449369</v>
          </cell>
          <cell r="M81" t="str">
            <v>#.13</v>
          </cell>
        </row>
        <row r="82">
          <cell r="A82" t="str">
            <v>콘크리트포장 포설</v>
          </cell>
          <cell r="B82" t="str">
            <v>T=20cm</v>
          </cell>
          <cell r="C82" t="str">
            <v>M3</v>
          </cell>
          <cell r="D82">
            <v>67.069999999999993</v>
          </cell>
          <cell r="E82">
            <v>103500</v>
          </cell>
          <cell r="F82">
            <v>6941745</v>
          </cell>
          <cell r="G82">
            <v>52500</v>
          </cell>
          <cell r="H82">
            <v>3521175</v>
          </cell>
          <cell r="I82">
            <v>51000</v>
          </cell>
          <cell r="J82">
            <v>3420570</v>
          </cell>
          <cell r="K82">
            <v>0</v>
          </cell>
          <cell r="L82">
            <v>0</v>
          </cell>
          <cell r="M82" t="str">
            <v>No.6</v>
          </cell>
        </row>
        <row r="83">
          <cell r="A83" t="str">
            <v>모래부설(B.H 0.7M3)</v>
          </cell>
          <cell r="B83" t="str">
            <v>기계90%+인력10%</v>
          </cell>
          <cell r="C83" t="str">
            <v>M3</v>
          </cell>
          <cell r="D83">
            <v>10.06</v>
          </cell>
          <cell r="E83">
            <v>1300</v>
          </cell>
          <cell r="F83">
            <v>13078</v>
          </cell>
          <cell r="G83">
            <v>200</v>
          </cell>
          <cell r="H83">
            <v>2012</v>
          </cell>
          <cell r="I83">
            <v>700</v>
          </cell>
          <cell r="J83">
            <v>7042</v>
          </cell>
          <cell r="K83">
            <v>400</v>
          </cell>
          <cell r="L83">
            <v>4024</v>
          </cell>
          <cell r="M83" t="str">
            <v>#.14</v>
          </cell>
        </row>
        <row r="84">
          <cell r="A84" t="str">
            <v>와이어메쉬깔기</v>
          </cell>
          <cell r="B84" t="str">
            <v>#8X100X100</v>
          </cell>
          <cell r="C84" t="str">
            <v>M2</v>
          </cell>
          <cell r="D84">
            <v>335.34</v>
          </cell>
          <cell r="E84">
            <v>3000</v>
          </cell>
          <cell r="F84">
            <v>1006020</v>
          </cell>
          <cell r="G84">
            <v>2000</v>
          </cell>
          <cell r="H84">
            <v>670680</v>
          </cell>
          <cell r="I84">
            <v>1000</v>
          </cell>
          <cell r="J84">
            <v>335340</v>
          </cell>
          <cell r="K84">
            <v>0</v>
          </cell>
          <cell r="L84">
            <v>0</v>
          </cell>
          <cell r="M84" t="str">
            <v>No.7</v>
          </cell>
        </row>
        <row r="85">
          <cell r="A85" t="str">
            <v>보조기층포설 및 다짐</v>
          </cell>
          <cell r="B85" t="str">
            <v>T=30cm</v>
          </cell>
          <cell r="C85" t="str">
            <v>M3</v>
          </cell>
          <cell r="D85">
            <v>97.05</v>
          </cell>
          <cell r="E85">
            <v>2800</v>
          </cell>
          <cell r="F85">
            <v>271740</v>
          </cell>
          <cell r="G85">
            <v>400</v>
          </cell>
          <cell r="H85">
            <v>38820</v>
          </cell>
          <cell r="I85">
            <v>1700</v>
          </cell>
          <cell r="J85">
            <v>164985</v>
          </cell>
          <cell r="K85">
            <v>700</v>
          </cell>
          <cell r="L85">
            <v>67935</v>
          </cell>
          <cell r="M85" t="str">
            <v>#.11</v>
          </cell>
        </row>
        <row r="86">
          <cell r="A86" t="str">
            <v>신축재</v>
          </cell>
          <cell r="C86" t="str">
            <v>M2</v>
          </cell>
          <cell r="D86">
            <v>8.5399999999999991</v>
          </cell>
          <cell r="E86">
            <v>12600</v>
          </cell>
          <cell r="F86">
            <v>107604</v>
          </cell>
          <cell r="G86">
            <v>12000</v>
          </cell>
          <cell r="H86">
            <v>102480</v>
          </cell>
          <cell r="I86">
            <v>600</v>
          </cell>
          <cell r="J86">
            <v>5124</v>
          </cell>
          <cell r="K86">
            <v>0</v>
          </cell>
          <cell r="L86">
            <v>0</v>
          </cell>
        </row>
        <row r="87">
          <cell r="A87" t="str">
            <v>양생(비닐)</v>
          </cell>
          <cell r="C87" t="str">
            <v>M2</v>
          </cell>
          <cell r="D87">
            <v>335.34</v>
          </cell>
          <cell r="E87">
            <v>900</v>
          </cell>
          <cell r="F87">
            <v>301806</v>
          </cell>
          <cell r="G87">
            <v>700</v>
          </cell>
          <cell r="H87">
            <v>234738</v>
          </cell>
          <cell r="I87">
            <v>200</v>
          </cell>
          <cell r="J87">
            <v>67068</v>
          </cell>
          <cell r="K87">
            <v>0</v>
          </cell>
          <cell r="L87">
            <v>0</v>
          </cell>
          <cell r="M87" t="str">
            <v>No.8</v>
          </cell>
        </row>
        <row r="88">
          <cell r="A88" t="str">
            <v>폐기물운반</v>
          </cell>
          <cell r="B88" t="str">
            <v>B.H0.7 + D.T15</v>
          </cell>
          <cell r="C88" t="str">
            <v>M3</v>
          </cell>
          <cell r="D88">
            <v>67.069999999999993</v>
          </cell>
          <cell r="E88">
            <v>12300</v>
          </cell>
          <cell r="F88">
            <v>824961</v>
          </cell>
          <cell r="G88">
            <v>4600</v>
          </cell>
          <cell r="H88">
            <v>308522</v>
          </cell>
          <cell r="I88">
            <v>3500</v>
          </cell>
          <cell r="J88">
            <v>234745</v>
          </cell>
          <cell r="K88">
            <v>4200</v>
          </cell>
          <cell r="L88">
            <v>281694</v>
          </cell>
          <cell r="M88" t="str">
            <v>#.12</v>
          </cell>
        </row>
        <row r="91">
          <cell r="A91" t="str">
            <v>2. 관 로 공</v>
          </cell>
          <cell r="F91">
            <v>1186400</v>
          </cell>
          <cell r="H91">
            <v>220800</v>
          </cell>
          <cell r="J91">
            <v>965600</v>
          </cell>
          <cell r="L91">
            <v>0</v>
          </cell>
        </row>
        <row r="92">
          <cell r="A92" t="str">
            <v>이중벽P.E관 접합및부설</v>
          </cell>
          <cell r="B92" t="str">
            <v>Φ250M/M</v>
          </cell>
          <cell r="C92" t="str">
            <v>개소</v>
          </cell>
          <cell r="D92">
            <v>67</v>
          </cell>
          <cell r="E92">
            <v>4000</v>
          </cell>
          <cell r="F92">
            <v>268000</v>
          </cell>
          <cell r="G92">
            <v>0</v>
          </cell>
          <cell r="H92">
            <v>0</v>
          </cell>
          <cell r="I92">
            <v>4000</v>
          </cell>
          <cell r="J92">
            <v>268000</v>
          </cell>
          <cell r="K92">
            <v>0</v>
          </cell>
          <cell r="L92">
            <v>0</v>
          </cell>
          <cell r="M92" t="str">
            <v>No.24</v>
          </cell>
        </row>
        <row r="93">
          <cell r="A93" t="str">
            <v>레미콘타설</v>
          </cell>
          <cell r="B93" t="str">
            <v>무근구조물</v>
          </cell>
          <cell r="C93" t="str">
            <v>M3</v>
          </cell>
          <cell r="D93">
            <v>16</v>
          </cell>
          <cell r="E93">
            <v>16000</v>
          </cell>
          <cell r="F93">
            <v>256000</v>
          </cell>
          <cell r="G93">
            <v>0</v>
          </cell>
          <cell r="H93">
            <v>0</v>
          </cell>
          <cell r="I93">
            <v>16000</v>
          </cell>
          <cell r="J93">
            <v>256000</v>
          </cell>
          <cell r="K93">
            <v>0</v>
          </cell>
          <cell r="L93">
            <v>0</v>
          </cell>
          <cell r="M93" t="str">
            <v>No.10</v>
          </cell>
        </row>
        <row r="94">
          <cell r="A94" t="str">
            <v>합판거푸집</v>
          </cell>
          <cell r="B94" t="str">
            <v>0-7m:6회</v>
          </cell>
          <cell r="C94" t="str">
            <v>M2</v>
          </cell>
          <cell r="D94">
            <v>55.2</v>
          </cell>
          <cell r="E94">
            <v>12000</v>
          </cell>
          <cell r="F94">
            <v>662400</v>
          </cell>
          <cell r="G94">
            <v>4000</v>
          </cell>
          <cell r="H94">
            <v>220800</v>
          </cell>
          <cell r="I94">
            <v>8000</v>
          </cell>
          <cell r="J94">
            <v>441600</v>
          </cell>
          <cell r="K94">
            <v>0</v>
          </cell>
          <cell r="L94">
            <v>0</v>
          </cell>
          <cell r="M94" t="str">
            <v>No.11</v>
          </cell>
        </row>
        <row r="96">
          <cell r="A96" t="str">
            <v>3. 맨 홀 공</v>
          </cell>
          <cell r="F96">
            <v>9593939</v>
          </cell>
          <cell r="H96">
            <v>2758859</v>
          </cell>
          <cell r="J96">
            <v>6789914</v>
          </cell>
          <cell r="L96">
            <v>45166</v>
          </cell>
        </row>
        <row r="97">
          <cell r="A97" t="str">
            <v>레미콘타설</v>
          </cell>
          <cell r="B97" t="str">
            <v>무근구조물</v>
          </cell>
          <cell r="C97" t="str">
            <v>M3</v>
          </cell>
          <cell r="D97">
            <v>7.38</v>
          </cell>
          <cell r="E97">
            <v>16000</v>
          </cell>
          <cell r="F97">
            <v>118080</v>
          </cell>
          <cell r="G97">
            <v>0</v>
          </cell>
          <cell r="H97">
            <v>0</v>
          </cell>
          <cell r="I97">
            <v>16000</v>
          </cell>
          <cell r="J97">
            <v>118080</v>
          </cell>
          <cell r="K97">
            <v>0</v>
          </cell>
          <cell r="L97">
            <v>0</v>
          </cell>
          <cell r="M97" t="str">
            <v>No.10</v>
          </cell>
        </row>
        <row r="98">
          <cell r="A98" t="str">
            <v>레미콘타설</v>
          </cell>
          <cell r="B98" t="str">
            <v>철근구조물</v>
          </cell>
          <cell r="C98" t="str">
            <v>M3</v>
          </cell>
          <cell r="D98">
            <v>32.729999999999997</v>
          </cell>
          <cell r="E98">
            <v>21700</v>
          </cell>
          <cell r="F98">
            <v>710241</v>
          </cell>
          <cell r="G98">
            <v>400</v>
          </cell>
          <cell r="H98">
            <v>13092</v>
          </cell>
          <cell r="I98">
            <v>21000</v>
          </cell>
          <cell r="J98">
            <v>687330</v>
          </cell>
          <cell r="K98">
            <v>300</v>
          </cell>
          <cell r="L98">
            <v>9819</v>
          </cell>
          <cell r="M98" t="str">
            <v>No.14</v>
          </cell>
        </row>
        <row r="99">
          <cell r="A99" t="str">
            <v>합판거푸집</v>
          </cell>
          <cell r="B99" t="str">
            <v>0-7m:6회</v>
          </cell>
          <cell r="C99" t="str">
            <v>M2</v>
          </cell>
          <cell r="D99">
            <v>8.0399999999999991</v>
          </cell>
          <cell r="E99">
            <v>12000</v>
          </cell>
          <cell r="F99">
            <v>96480</v>
          </cell>
          <cell r="G99">
            <v>4000</v>
          </cell>
          <cell r="H99">
            <v>32160</v>
          </cell>
          <cell r="I99">
            <v>8000</v>
          </cell>
          <cell r="J99">
            <v>64320</v>
          </cell>
          <cell r="K99">
            <v>0</v>
          </cell>
          <cell r="L99">
            <v>0</v>
          </cell>
          <cell r="M99" t="str">
            <v>No.11</v>
          </cell>
        </row>
        <row r="100">
          <cell r="A100" t="str">
            <v>합판거푸집</v>
          </cell>
          <cell r="B100" t="str">
            <v>0-7m:3회</v>
          </cell>
          <cell r="C100" t="str">
            <v>M2</v>
          </cell>
          <cell r="D100">
            <v>231.08</v>
          </cell>
          <cell r="E100">
            <v>17100</v>
          </cell>
          <cell r="F100">
            <v>3951468</v>
          </cell>
          <cell r="G100">
            <v>5300</v>
          </cell>
          <cell r="H100">
            <v>1224724</v>
          </cell>
          <cell r="I100">
            <v>11800</v>
          </cell>
          <cell r="J100">
            <v>2726744</v>
          </cell>
          <cell r="K100">
            <v>0</v>
          </cell>
          <cell r="L100">
            <v>0</v>
          </cell>
          <cell r="M100" t="str">
            <v>No.15</v>
          </cell>
        </row>
        <row r="101">
          <cell r="A101" t="str">
            <v>원형거푸집</v>
          </cell>
          <cell r="B101" t="str">
            <v>3 회</v>
          </cell>
          <cell r="C101" t="str">
            <v>M2</v>
          </cell>
          <cell r="D101">
            <v>15.03</v>
          </cell>
          <cell r="E101">
            <v>38600</v>
          </cell>
          <cell r="F101">
            <v>580158</v>
          </cell>
          <cell r="G101">
            <v>11500</v>
          </cell>
          <cell r="H101">
            <v>172845</v>
          </cell>
          <cell r="I101">
            <v>27100</v>
          </cell>
          <cell r="J101">
            <v>407313</v>
          </cell>
          <cell r="K101">
            <v>0</v>
          </cell>
          <cell r="L101">
            <v>0</v>
          </cell>
          <cell r="M101" t="str">
            <v>No.16</v>
          </cell>
        </row>
        <row r="102">
          <cell r="A102" t="str">
            <v>목재거푸집</v>
          </cell>
          <cell r="B102" t="str">
            <v>0-7m:4회</v>
          </cell>
          <cell r="C102" t="str">
            <v>M2</v>
          </cell>
          <cell r="D102">
            <v>4.55</v>
          </cell>
          <cell r="E102">
            <v>26100</v>
          </cell>
          <cell r="F102">
            <v>118755</v>
          </cell>
          <cell r="G102">
            <v>7100</v>
          </cell>
          <cell r="H102">
            <v>32305</v>
          </cell>
          <cell r="I102">
            <v>19000</v>
          </cell>
          <cell r="J102">
            <v>86450</v>
          </cell>
          <cell r="K102">
            <v>0</v>
          </cell>
          <cell r="L102">
            <v>0</v>
          </cell>
          <cell r="M102" t="str">
            <v>No.32</v>
          </cell>
        </row>
        <row r="103">
          <cell r="A103" t="str">
            <v>시공이음 설치</v>
          </cell>
          <cell r="B103" t="str">
            <v>PVC,B=150X5mm</v>
          </cell>
          <cell r="C103" t="str">
            <v>M</v>
          </cell>
          <cell r="D103">
            <v>57</v>
          </cell>
          <cell r="E103">
            <v>13700</v>
          </cell>
          <cell r="F103">
            <v>780900</v>
          </cell>
          <cell r="G103">
            <v>2400</v>
          </cell>
          <cell r="H103">
            <v>136800</v>
          </cell>
          <cell r="I103">
            <v>11300</v>
          </cell>
          <cell r="J103">
            <v>644100</v>
          </cell>
          <cell r="K103">
            <v>0</v>
          </cell>
          <cell r="L103">
            <v>0</v>
          </cell>
          <cell r="M103" t="str">
            <v>No.17</v>
          </cell>
        </row>
        <row r="104">
          <cell r="A104" t="str">
            <v>철근가공및조립</v>
          </cell>
          <cell r="B104" t="str">
            <v>보통</v>
          </cell>
          <cell r="C104" t="str">
            <v>TON</v>
          </cell>
          <cell r="D104">
            <v>1.8640000000000001</v>
          </cell>
          <cell r="E104">
            <v>327000</v>
          </cell>
          <cell r="F104">
            <v>609528</v>
          </cell>
          <cell r="G104">
            <v>4000</v>
          </cell>
          <cell r="H104">
            <v>7456</v>
          </cell>
          <cell r="I104">
            <v>317000</v>
          </cell>
          <cell r="J104">
            <v>590888</v>
          </cell>
          <cell r="K104">
            <v>6000</v>
          </cell>
          <cell r="L104">
            <v>11184</v>
          </cell>
          <cell r="M104" t="str">
            <v>No.18</v>
          </cell>
        </row>
        <row r="105">
          <cell r="A105" t="str">
            <v>사다리설치</v>
          </cell>
          <cell r="B105" t="str">
            <v>S.T.S</v>
          </cell>
          <cell r="C105" t="str">
            <v>M</v>
          </cell>
          <cell r="D105">
            <v>13.22</v>
          </cell>
          <cell r="E105">
            <v>10900</v>
          </cell>
          <cell r="F105">
            <v>144098</v>
          </cell>
          <cell r="G105">
            <v>6600</v>
          </cell>
          <cell r="H105">
            <v>87252</v>
          </cell>
          <cell r="I105">
            <v>4100</v>
          </cell>
          <cell r="J105">
            <v>54202</v>
          </cell>
          <cell r="K105">
            <v>200</v>
          </cell>
          <cell r="L105">
            <v>2644</v>
          </cell>
          <cell r="M105" t="str">
            <v>No.19</v>
          </cell>
        </row>
        <row r="106">
          <cell r="A106" t="str">
            <v>맨홀뚜껑설치</v>
          </cell>
          <cell r="B106" t="str">
            <v>(주철재)</v>
          </cell>
          <cell r="C106" t="str">
            <v>조</v>
          </cell>
          <cell r="D106">
            <v>12</v>
          </cell>
          <cell r="E106">
            <v>45800</v>
          </cell>
          <cell r="F106">
            <v>549600</v>
          </cell>
          <cell r="G106">
            <v>0</v>
          </cell>
          <cell r="H106">
            <v>0</v>
          </cell>
          <cell r="I106">
            <v>45800</v>
          </cell>
          <cell r="J106">
            <v>549600</v>
          </cell>
          <cell r="K106">
            <v>0</v>
          </cell>
          <cell r="L106">
            <v>0</v>
          </cell>
          <cell r="M106" t="str">
            <v>No.20</v>
          </cell>
        </row>
        <row r="107">
          <cell r="A107" t="str">
            <v>강관비계</v>
          </cell>
          <cell r="B107" t="str">
            <v>3개월</v>
          </cell>
          <cell r="C107" t="str">
            <v>M2</v>
          </cell>
          <cell r="D107">
            <v>67.08</v>
          </cell>
          <cell r="E107">
            <v>9200</v>
          </cell>
          <cell r="F107">
            <v>617136</v>
          </cell>
          <cell r="G107">
            <v>2300</v>
          </cell>
          <cell r="H107">
            <v>154284</v>
          </cell>
          <cell r="I107">
            <v>6600</v>
          </cell>
          <cell r="J107">
            <v>442728</v>
          </cell>
          <cell r="K107">
            <v>300</v>
          </cell>
          <cell r="L107">
            <v>20124</v>
          </cell>
          <cell r="M107" t="str">
            <v>No.33</v>
          </cell>
        </row>
        <row r="108">
          <cell r="A108" t="str">
            <v>강관동바리(3개월)</v>
          </cell>
          <cell r="B108" t="str">
            <v>H=0-4.2M</v>
          </cell>
          <cell r="C108" t="str">
            <v>공M3</v>
          </cell>
          <cell r="D108">
            <v>12.32</v>
          </cell>
          <cell r="E108">
            <v>6300</v>
          </cell>
          <cell r="F108">
            <v>77616</v>
          </cell>
          <cell r="G108">
            <v>200</v>
          </cell>
          <cell r="H108">
            <v>2464</v>
          </cell>
          <cell r="I108">
            <v>6100</v>
          </cell>
          <cell r="J108">
            <v>75152</v>
          </cell>
          <cell r="K108">
            <v>0</v>
          </cell>
          <cell r="L108">
            <v>0</v>
          </cell>
          <cell r="M108" t="str">
            <v>No.21</v>
          </cell>
        </row>
        <row r="109">
          <cell r="A109" t="str">
            <v>양생(비닐)</v>
          </cell>
          <cell r="C109" t="str">
            <v>M2</v>
          </cell>
          <cell r="D109">
            <v>17.010000000000002</v>
          </cell>
          <cell r="E109">
            <v>900</v>
          </cell>
          <cell r="F109">
            <v>15309</v>
          </cell>
          <cell r="G109">
            <v>700</v>
          </cell>
          <cell r="H109">
            <v>11907</v>
          </cell>
          <cell r="I109">
            <v>200</v>
          </cell>
          <cell r="J109">
            <v>3402</v>
          </cell>
          <cell r="K109">
            <v>0</v>
          </cell>
          <cell r="L109">
            <v>0</v>
          </cell>
          <cell r="M109" t="str">
            <v>No.8</v>
          </cell>
        </row>
        <row r="110">
          <cell r="A110" t="str">
            <v>시공이음면정리(치핑)</v>
          </cell>
          <cell r="B110" t="str">
            <v>인력</v>
          </cell>
          <cell r="C110" t="str">
            <v>M2</v>
          </cell>
          <cell r="D110">
            <v>11.55</v>
          </cell>
          <cell r="E110">
            <v>19000</v>
          </cell>
          <cell r="F110">
            <v>219450</v>
          </cell>
          <cell r="G110">
            <v>500</v>
          </cell>
          <cell r="H110">
            <v>5775</v>
          </cell>
          <cell r="I110">
            <v>18500</v>
          </cell>
          <cell r="J110">
            <v>213675</v>
          </cell>
          <cell r="K110">
            <v>0</v>
          </cell>
          <cell r="L110">
            <v>0</v>
          </cell>
          <cell r="M110" t="str">
            <v>No.22</v>
          </cell>
        </row>
        <row r="111">
          <cell r="A111" t="str">
            <v>스페이서(T=75MM)</v>
          </cell>
          <cell r="C111" t="str">
            <v>EA</v>
          </cell>
          <cell r="D111">
            <v>39</v>
          </cell>
          <cell r="E111">
            <v>100</v>
          </cell>
          <cell r="F111">
            <v>3900</v>
          </cell>
          <cell r="G111">
            <v>100</v>
          </cell>
          <cell r="H111">
            <v>3900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</row>
        <row r="112">
          <cell r="A112" t="str">
            <v>쇠흙손 마감</v>
          </cell>
          <cell r="C112" t="str">
            <v>M2</v>
          </cell>
          <cell r="D112">
            <v>4.6500000000000004</v>
          </cell>
          <cell r="E112">
            <v>800</v>
          </cell>
          <cell r="F112">
            <v>3720</v>
          </cell>
          <cell r="G112">
            <v>300</v>
          </cell>
          <cell r="H112">
            <v>1395</v>
          </cell>
          <cell r="I112">
            <v>200</v>
          </cell>
          <cell r="J112">
            <v>930</v>
          </cell>
          <cell r="K112">
            <v>300</v>
          </cell>
          <cell r="L112">
            <v>1395</v>
          </cell>
          <cell r="M112" t="str">
            <v>No.27</v>
          </cell>
        </row>
        <row r="113">
          <cell r="A113" t="str">
            <v>이중벽 P.E관 지수단관</v>
          </cell>
          <cell r="B113" t="str">
            <v>Φ250M/M</v>
          </cell>
          <cell r="C113" t="str">
            <v>EA</v>
          </cell>
          <cell r="D113">
            <v>25</v>
          </cell>
          <cell r="E113">
            <v>39900</v>
          </cell>
          <cell r="F113">
            <v>997500</v>
          </cell>
          <cell r="G113">
            <v>34900</v>
          </cell>
          <cell r="H113">
            <v>872500</v>
          </cell>
          <cell r="I113">
            <v>5000</v>
          </cell>
          <cell r="J113">
            <v>125000</v>
          </cell>
          <cell r="K113">
            <v>0</v>
          </cell>
          <cell r="L113">
            <v>0</v>
          </cell>
        </row>
        <row r="115">
          <cell r="A115" t="str">
            <v>4. 우수월류공</v>
          </cell>
          <cell r="F115">
            <v>1946621</v>
          </cell>
          <cell r="H115">
            <v>393948</v>
          </cell>
          <cell r="J115">
            <v>1536998</v>
          </cell>
          <cell r="L115">
            <v>15675</v>
          </cell>
        </row>
        <row r="116">
          <cell r="A116" t="str">
            <v>레미콘타설</v>
          </cell>
          <cell r="B116" t="str">
            <v>무근구조물</v>
          </cell>
          <cell r="C116" t="str">
            <v>M3</v>
          </cell>
          <cell r="D116">
            <v>1.88</v>
          </cell>
          <cell r="E116">
            <v>16000</v>
          </cell>
          <cell r="F116">
            <v>30080</v>
          </cell>
          <cell r="G116">
            <v>0</v>
          </cell>
          <cell r="H116">
            <v>0</v>
          </cell>
          <cell r="I116">
            <v>16000</v>
          </cell>
          <cell r="J116">
            <v>30080</v>
          </cell>
          <cell r="K116">
            <v>0</v>
          </cell>
          <cell r="L116">
            <v>0</v>
          </cell>
          <cell r="M116" t="str">
            <v>No.10</v>
          </cell>
        </row>
        <row r="117">
          <cell r="A117" t="str">
            <v>레미콘타설</v>
          </cell>
          <cell r="B117" t="str">
            <v>철근구조물</v>
          </cell>
          <cell r="C117" t="str">
            <v>M3</v>
          </cell>
          <cell r="D117">
            <v>9.06</v>
          </cell>
          <cell r="E117">
            <v>21700</v>
          </cell>
          <cell r="F117">
            <v>196602</v>
          </cell>
          <cell r="G117">
            <v>400</v>
          </cell>
          <cell r="H117">
            <v>3624</v>
          </cell>
          <cell r="I117">
            <v>21000</v>
          </cell>
          <cell r="J117">
            <v>190260</v>
          </cell>
          <cell r="K117">
            <v>300</v>
          </cell>
          <cell r="L117">
            <v>2718</v>
          </cell>
          <cell r="M117" t="str">
            <v>No.14</v>
          </cell>
        </row>
        <row r="118">
          <cell r="A118" t="str">
            <v>합판거푸집</v>
          </cell>
          <cell r="B118" t="str">
            <v>0-7m:6회</v>
          </cell>
          <cell r="C118" t="str">
            <v>M2</v>
          </cell>
          <cell r="D118">
            <v>3.07</v>
          </cell>
          <cell r="E118">
            <v>12000</v>
          </cell>
          <cell r="F118">
            <v>36840</v>
          </cell>
          <cell r="G118">
            <v>4000</v>
          </cell>
          <cell r="H118">
            <v>12280</v>
          </cell>
          <cell r="I118">
            <v>8000</v>
          </cell>
          <cell r="J118">
            <v>24560</v>
          </cell>
          <cell r="K118">
            <v>0</v>
          </cell>
          <cell r="L118">
            <v>0</v>
          </cell>
          <cell r="M118" t="str">
            <v>No.11</v>
          </cell>
        </row>
        <row r="119">
          <cell r="A119" t="str">
            <v>합판거푸집</v>
          </cell>
          <cell r="B119" t="str">
            <v>0-7m:3회</v>
          </cell>
          <cell r="C119" t="str">
            <v>M2</v>
          </cell>
          <cell r="D119">
            <v>44.05</v>
          </cell>
          <cell r="E119">
            <v>17100</v>
          </cell>
          <cell r="F119">
            <v>753255</v>
          </cell>
          <cell r="G119">
            <v>5300</v>
          </cell>
          <cell r="H119">
            <v>233465</v>
          </cell>
          <cell r="I119">
            <v>11800</v>
          </cell>
          <cell r="J119">
            <v>519790</v>
          </cell>
          <cell r="K119">
            <v>0</v>
          </cell>
          <cell r="L119">
            <v>0</v>
          </cell>
          <cell r="M119" t="str">
            <v>No.15</v>
          </cell>
        </row>
        <row r="120">
          <cell r="A120" t="str">
            <v>원형거푸집</v>
          </cell>
          <cell r="B120" t="str">
            <v>3 회</v>
          </cell>
          <cell r="C120" t="str">
            <v>M2</v>
          </cell>
          <cell r="D120">
            <v>1.76</v>
          </cell>
          <cell r="E120">
            <v>38600</v>
          </cell>
          <cell r="F120">
            <v>67936</v>
          </cell>
          <cell r="G120">
            <v>11500</v>
          </cell>
          <cell r="H120">
            <v>20240</v>
          </cell>
          <cell r="I120">
            <v>27100</v>
          </cell>
          <cell r="J120">
            <v>47696</v>
          </cell>
          <cell r="K120">
            <v>0</v>
          </cell>
          <cell r="L120">
            <v>0</v>
          </cell>
          <cell r="M120" t="str">
            <v>No.16</v>
          </cell>
        </row>
        <row r="121">
          <cell r="A121" t="str">
            <v>시공이음 설치</v>
          </cell>
          <cell r="B121" t="str">
            <v>PVC,B=150X5mm</v>
          </cell>
          <cell r="C121" t="str">
            <v>M</v>
          </cell>
          <cell r="D121">
            <v>10.4</v>
          </cell>
          <cell r="E121">
            <v>13700</v>
          </cell>
          <cell r="F121">
            <v>142480</v>
          </cell>
          <cell r="G121">
            <v>2400</v>
          </cell>
          <cell r="H121">
            <v>24960</v>
          </cell>
          <cell r="I121">
            <v>11300</v>
          </cell>
          <cell r="J121">
            <v>117520</v>
          </cell>
          <cell r="K121">
            <v>0</v>
          </cell>
          <cell r="L121">
            <v>0</v>
          </cell>
          <cell r="M121" t="str">
            <v>No.17</v>
          </cell>
        </row>
        <row r="122">
          <cell r="A122" t="str">
            <v>철근가공및조립</v>
          </cell>
          <cell r="B122" t="str">
            <v>보통</v>
          </cell>
          <cell r="C122" t="str">
            <v>TON</v>
          </cell>
          <cell r="D122">
            <v>0.76600000000000001</v>
          </cell>
          <cell r="E122">
            <v>327000</v>
          </cell>
          <cell r="F122">
            <v>250482</v>
          </cell>
          <cell r="G122">
            <v>4000</v>
          </cell>
          <cell r="H122">
            <v>3064</v>
          </cell>
          <cell r="I122">
            <v>317000</v>
          </cell>
          <cell r="J122">
            <v>242822</v>
          </cell>
          <cell r="K122">
            <v>6000</v>
          </cell>
          <cell r="L122">
            <v>4596</v>
          </cell>
          <cell r="M122" t="str">
            <v>No.18</v>
          </cell>
        </row>
        <row r="123">
          <cell r="A123" t="str">
            <v>사다리설치(STS)</v>
          </cell>
          <cell r="C123" t="str">
            <v>M</v>
          </cell>
          <cell r="D123">
            <v>2.87</v>
          </cell>
          <cell r="E123">
            <v>10900</v>
          </cell>
          <cell r="F123">
            <v>31283</v>
          </cell>
          <cell r="G123">
            <v>6600</v>
          </cell>
          <cell r="H123">
            <v>18942</v>
          </cell>
          <cell r="I123">
            <v>4100</v>
          </cell>
          <cell r="J123">
            <v>11767</v>
          </cell>
          <cell r="K123">
            <v>200</v>
          </cell>
          <cell r="L123">
            <v>574</v>
          </cell>
          <cell r="M123" t="str">
            <v>No.19</v>
          </cell>
        </row>
        <row r="124">
          <cell r="A124" t="str">
            <v>맨홀뚜껑설치</v>
          </cell>
          <cell r="B124" t="str">
            <v>(주철재)</v>
          </cell>
          <cell r="C124" t="str">
            <v>조</v>
          </cell>
          <cell r="D124">
            <v>2</v>
          </cell>
          <cell r="E124">
            <v>45800</v>
          </cell>
          <cell r="F124">
            <v>91600</v>
          </cell>
          <cell r="G124">
            <v>0</v>
          </cell>
          <cell r="H124">
            <v>0</v>
          </cell>
          <cell r="I124">
            <v>45800</v>
          </cell>
          <cell r="J124">
            <v>91600</v>
          </cell>
          <cell r="K124">
            <v>0</v>
          </cell>
          <cell r="L124">
            <v>0</v>
          </cell>
          <cell r="M124" t="str">
            <v>No.20</v>
          </cell>
        </row>
        <row r="125">
          <cell r="A125" t="str">
            <v>강관비계</v>
          </cell>
          <cell r="B125" t="str">
            <v>3개월</v>
          </cell>
          <cell r="C125" t="str">
            <v>M2</v>
          </cell>
          <cell r="D125">
            <v>20.93</v>
          </cell>
          <cell r="E125">
            <v>9200</v>
          </cell>
          <cell r="F125">
            <v>192556</v>
          </cell>
          <cell r="G125">
            <v>2300</v>
          </cell>
          <cell r="H125">
            <v>48139</v>
          </cell>
          <cell r="I125">
            <v>6600</v>
          </cell>
          <cell r="J125">
            <v>138138</v>
          </cell>
          <cell r="K125">
            <v>300</v>
          </cell>
          <cell r="L125">
            <v>6279</v>
          </cell>
          <cell r="M125" t="str">
            <v>No.33</v>
          </cell>
        </row>
        <row r="126">
          <cell r="A126" t="str">
            <v>강관동바리(3개월)</v>
          </cell>
          <cell r="B126" t="str">
            <v>H=0-4.2M</v>
          </cell>
          <cell r="C126" t="str">
            <v>공M3</v>
          </cell>
          <cell r="D126">
            <v>2.84</v>
          </cell>
          <cell r="E126">
            <v>6300</v>
          </cell>
          <cell r="F126">
            <v>17892</v>
          </cell>
          <cell r="G126">
            <v>200</v>
          </cell>
          <cell r="H126">
            <v>568</v>
          </cell>
          <cell r="I126">
            <v>6100</v>
          </cell>
          <cell r="J126">
            <v>17324</v>
          </cell>
          <cell r="K126">
            <v>0</v>
          </cell>
          <cell r="L126">
            <v>0</v>
          </cell>
          <cell r="M126" t="str">
            <v>No.21</v>
          </cell>
        </row>
        <row r="127">
          <cell r="A127" t="str">
            <v>양생(비닐)</v>
          </cell>
          <cell r="C127" t="str">
            <v>M2</v>
          </cell>
          <cell r="D127">
            <v>8.98</v>
          </cell>
          <cell r="E127">
            <v>900</v>
          </cell>
          <cell r="F127">
            <v>8082</v>
          </cell>
          <cell r="G127">
            <v>700</v>
          </cell>
          <cell r="H127">
            <v>6286</v>
          </cell>
          <cell r="I127">
            <v>200</v>
          </cell>
          <cell r="J127">
            <v>1796</v>
          </cell>
          <cell r="K127">
            <v>0</v>
          </cell>
          <cell r="L127">
            <v>0</v>
          </cell>
          <cell r="M127" t="str">
            <v>No.8</v>
          </cell>
        </row>
        <row r="128">
          <cell r="A128" t="str">
            <v>시공이음면정리(치핑)</v>
          </cell>
          <cell r="B128" t="str">
            <v>인력</v>
          </cell>
          <cell r="C128" t="str">
            <v>M2</v>
          </cell>
          <cell r="D128">
            <v>3.88</v>
          </cell>
          <cell r="E128">
            <v>19000</v>
          </cell>
          <cell r="F128">
            <v>73720</v>
          </cell>
          <cell r="G128">
            <v>500</v>
          </cell>
          <cell r="H128">
            <v>1940</v>
          </cell>
          <cell r="I128">
            <v>18500</v>
          </cell>
          <cell r="J128">
            <v>71780</v>
          </cell>
          <cell r="K128">
            <v>0</v>
          </cell>
          <cell r="L128">
            <v>0</v>
          </cell>
          <cell r="M128" t="str">
            <v>No.22</v>
          </cell>
        </row>
        <row r="129">
          <cell r="A129" t="str">
            <v>스페이서(T=75MM)</v>
          </cell>
          <cell r="C129" t="str">
            <v>EA</v>
          </cell>
          <cell r="D129">
            <v>13</v>
          </cell>
          <cell r="E129">
            <v>100</v>
          </cell>
          <cell r="F129">
            <v>1300</v>
          </cell>
          <cell r="G129">
            <v>100</v>
          </cell>
          <cell r="H129">
            <v>1300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A130" t="str">
            <v>수팽창고무지수판 설치</v>
          </cell>
          <cell r="B130" t="str">
            <v>20X10</v>
          </cell>
          <cell r="C130" t="str">
            <v>M</v>
          </cell>
          <cell r="D130">
            <v>3.54</v>
          </cell>
          <cell r="E130">
            <v>3900</v>
          </cell>
          <cell r="F130">
            <v>13806</v>
          </cell>
          <cell r="G130">
            <v>3100</v>
          </cell>
          <cell r="H130">
            <v>10974</v>
          </cell>
          <cell r="I130">
            <v>800</v>
          </cell>
          <cell r="J130">
            <v>2832</v>
          </cell>
          <cell r="K130">
            <v>0</v>
          </cell>
          <cell r="L130">
            <v>0</v>
          </cell>
          <cell r="M130" t="str">
            <v>No.23</v>
          </cell>
        </row>
        <row r="131">
          <cell r="A131" t="str">
            <v>이중벽P.E관 접합및부설</v>
          </cell>
          <cell r="B131" t="str">
            <v>Φ250M/M</v>
          </cell>
          <cell r="C131" t="str">
            <v>개소</v>
          </cell>
          <cell r="D131">
            <v>3</v>
          </cell>
          <cell r="E131">
            <v>4000</v>
          </cell>
          <cell r="F131">
            <v>12000</v>
          </cell>
          <cell r="G131">
            <v>0</v>
          </cell>
          <cell r="H131">
            <v>0</v>
          </cell>
          <cell r="I131">
            <v>4000</v>
          </cell>
          <cell r="J131">
            <v>12000</v>
          </cell>
          <cell r="K131">
            <v>0</v>
          </cell>
          <cell r="L131">
            <v>0</v>
          </cell>
          <cell r="M131" t="str">
            <v>No.24</v>
          </cell>
        </row>
        <row r="132">
          <cell r="A132" t="str">
            <v>콘크리트 절단</v>
          </cell>
          <cell r="C132" t="str">
            <v>M</v>
          </cell>
          <cell r="D132">
            <v>1.4</v>
          </cell>
          <cell r="E132">
            <v>2000</v>
          </cell>
          <cell r="F132">
            <v>2800</v>
          </cell>
          <cell r="G132">
            <v>900</v>
          </cell>
          <cell r="H132">
            <v>1260</v>
          </cell>
          <cell r="I132">
            <v>1000</v>
          </cell>
          <cell r="J132">
            <v>1400</v>
          </cell>
          <cell r="K132">
            <v>100</v>
          </cell>
          <cell r="L132">
            <v>140</v>
          </cell>
          <cell r="M132" t="str">
            <v>No.5</v>
          </cell>
        </row>
        <row r="133">
          <cell r="A133" t="str">
            <v>철근 구조물헐기</v>
          </cell>
          <cell r="B133" t="str">
            <v>소형브레커+공기압축기</v>
          </cell>
          <cell r="C133" t="str">
            <v>M3</v>
          </cell>
          <cell r="D133">
            <v>0.03</v>
          </cell>
          <cell r="E133">
            <v>35800</v>
          </cell>
          <cell r="F133">
            <v>1074</v>
          </cell>
          <cell r="G133">
            <v>6400</v>
          </cell>
          <cell r="H133">
            <v>192</v>
          </cell>
          <cell r="I133">
            <v>17800</v>
          </cell>
          <cell r="J133">
            <v>534</v>
          </cell>
          <cell r="K133">
            <v>11600</v>
          </cell>
          <cell r="L133">
            <v>348</v>
          </cell>
          <cell r="M133" t="str">
            <v>No.29</v>
          </cell>
        </row>
        <row r="134">
          <cell r="A134" t="str">
            <v>폐기물운반(L=10km)</v>
          </cell>
          <cell r="B134" t="str">
            <v>B.H0.7 + D.T15</v>
          </cell>
          <cell r="C134" t="str">
            <v>M3</v>
          </cell>
          <cell r="D134">
            <v>0.03</v>
          </cell>
          <cell r="E134">
            <v>12300</v>
          </cell>
          <cell r="F134">
            <v>369</v>
          </cell>
          <cell r="G134">
            <v>4600</v>
          </cell>
          <cell r="H134">
            <v>138</v>
          </cell>
          <cell r="I134">
            <v>3500</v>
          </cell>
          <cell r="J134">
            <v>105</v>
          </cell>
          <cell r="K134">
            <v>4200</v>
          </cell>
          <cell r="L134">
            <v>126</v>
          </cell>
          <cell r="M134" t="str">
            <v>#.12</v>
          </cell>
        </row>
        <row r="135">
          <cell r="A135" t="str">
            <v>잡석부설(B.H 0.7)</v>
          </cell>
          <cell r="B135" t="str">
            <v>기계90%+인력10%</v>
          </cell>
          <cell r="C135" t="str">
            <v>M3</v>
          </cell>
          <cell r="D135">
            <v>2.52</v>
          </cell>
          <cell r="E135">
            <v>3000</v>
          </cell>
          <cell r="F135">
            <v>7560</v>
          </cell>
          <cell r="G135">
            <v>200</v>
          </cell>
          <cell r="H135">
            <v>504</v>
          </cell>
          <cell r="I135">
            <v>2500</v>
          </cell>
          <cell r="J135">
            <v>6300</v>
          </cell>
          <cell r="K135">
            <v>300</v>
          </cell>
          <cell r="L135">
            <v>756</v>
          </cell>
          <cell r="M135" t="str">
            <v>#.5</v>
          </cell>
        </row>
        <row r="136">
          <cell r="A136" t="str">
            <v>신·구 콘크리트 접착제바르기</v>
          </cell>
          <cell r="C136" t="str">
            <v>M2</v>
          </cell>
          <cell r="D136">
            <v>1.38</v>
          </cell>
          <cell r="E136">
            <v>10800</v>
          </cell>
          <cell r="F136">
            <v>14904</v>
          </cell>
          <cell r="G136">
            <v>4400</v>
          </cell>
          <cell r="H136">
            <v>6072</v>
          </cell>
          <cell r="I136">
            <v>6300</v>
          </cell>
          <cell r="J136">
            <v>8694</v>
          </cell>
          <cell r="K136">
            <v>100</v>
          </cell>
          <cell r="L136">
            <v>138</v>
          </cell>
          <cell r="M136" t="str">
            <v>No.30</v>
          </cell>
        </row>
        <row r="138">
          <cell r="A138" t="str">
            <v>5. 부대시설공</v>
          </cell>
          <cell r="F138">
            <v>1354076</v>
          </cell>
          <cell r="H138">
            <v>513559</v>
          </cell>
          <cell r="J138">
            <v>551142</v>
          </cell>
          <cell r="L138">
            <v>289375</v>
          </cell>
        </row>
        <row r="139">
          <cell r="A139" t="str">
            <v>하수관거인식테이프</v>
          </cell>
          <cell r="B139" t="str">
            <v>5cmX20m</v>
          </cell>
          <cell r="C139" t="str">
            <v>M</v>
          </cell>
          <cell r="D139">
            <v>399.3</v>
          </cell>
          <cell r="E139">
            <v>1300</v>
          </cell>
          <cell r="F139">
            <v>519090</v>
          </cell>
          <cell r="G139">
            <v>1100</v>
          </cell>
          <cell r="H139">
            <v>439230</v>
          </cell>
          <cell r="I139">
            <v>200</v>
          </cell>
          <cell r="J139">
            <v>79860</v>
          </cell>
          <cell r="K139">
            <v>0</v>
          </cell>
          <cell r="L139">
            <v>0</v>
          </cell>
        </row>
        <row r="140">
          <cell r="A140" t="str">
            <v>하수관내 C.C.T.V조사</v>
          </cell>
          <cell r="B140" t="str">
            <v>하수관내 C.C.T.V 조사</v>
          </cell>
          <cell r="C140" t="str">
            <v>M</v>
          </cell>
          <cell r="D140">
            <v>399.3</v>
          </cell>
          <cell r="E140">
            <v>1700</v>
          </cell>
          <cell r="F140">
            <v>678810</v>
          </cell>
          <cell r="G140">
            <v>100</v>
          </cell>
          <cell r="H140">
            <v>39930</v>
          </cell>
          <cell r="I140">
            <v>1000</v>
          </cell>
          <cell r="J140">
            <v>399300</v>
          </cell>
          <cell r="K140">
            <v>600</v>
          </cell>
          <cell r="L140">
            <v>239580</v>
          </cell>
          <cell r="M140" t="str">
            <v>No.40</v>
          </cell>
        </row>
        <row r="141">
          <cell r="A141" t="str">
            <v>철근 구조물헐기</v>
          </cell>
          <cell r="B141" t="str">
            <v>소형브레커+공기압축기</v>
          </cell>
          <cell r="C141" t="str">
            <v>M3</v>
          </cell>
          <cell r="D141">
            <v>2.78</v>
          </cell>
          <cell r="E141">
            <v>35800</v>
          </cell>
          <cell r="F141">
            <v>99524</v>
          </cell>
          <cell r="G141">
            <v>6400</v>
          </cell>
          <cell r="H141">
            <v>17792</v>
          </cell>
          <cell r="I141">
            <v>17800</v>
          </cell>
          <cell r="J141">
            <v>49484</v>
          </cell>
          <cell r="K141">
            <v>11600</v>
          </cell>
          <cell r="L141">
            <v>32248</v>
          </cell>
          <cell r="M141" t="str">
            <v>No.29</v>
          </cell>
        </row>
        <row r="142">
          <cell r="A142" t="str">
            <v>무근 구조물헐기</v>
          </cell>
          <cell r="B142" t="str">
            <v>소형브레커+공기압축기</v>
          </cell>
          <cell r="C142" t="str">
            <v>M3</v>
          </cell>
          <cell r="D142">
            <v>0.56999999999999995</v>
          </cell>
          <cell r="E142">
            <v>27100</v>
          </cell>
          <cell r="F142">
            <v>15447</v>
          </cell>
          <cell r="G142">
            <v>2100</v>
          </cell>
          <cell r="H142">
            <v>1197</v>
          </cell>
          <cell r="I142">
            <v>18900</v>
          </cell>
          <cell r="J142">
            <v>10773</v>
          </cell>
          <cell r="K142">
            <v>6100</v>
          </cell>
          <cell r="L142">
            <v>3477</v>
          </cell>
          <cell r="M142" t="str">
            <v>No.26</v>
          </cell>
        </row>
        <row r="143">
          <cell r="A143" t="str">
            <v>폐기물운반</v>
          </cell>
          <cell r="B143" t="str">
            <v>B.H0.7 + D.T15</v>
          </cell>
          <cell r="C143" t="str">
            <v>M3</v>
          </cell>
          <cell r="D143">
            <v>3.35</v>
          </cell>
          <cell r="E143">
            <v>12300</v>
          </cell>
          <cell r="F143">
            <v>41205</v>
          </cell>
          <cell r="G143">
            <v>4600</v>
          </cell>
          <cell r="H143">
            <v>15410</v>
          </cell>
          <cell r="I143">
            <v>3500</v>
          </cell>
          <cell r="J143">
            <v>11725</v>
          </cell>
          <cell r="K143">
            <v>4200</v>
          </cell>
          <cell r="L143">
            <v>14070</v>
          </cell>
          <cell r="M143" t="str">
            <v>#.12</v>
          </cell>
        </row>
        <row r="145">
          <cell r="A145" t="str">
            <v>6. 운 반 공</v>
          </cell>
          <cell r="F145">
            <v>761681</v>
          </cell>
          <cell r="H145">
            <v>222200</v>
          </cell>
          <cell r="J145">
            <v>242400</v>
          </cell>
          <cell r="L145">
            <v>297081</v>
          </cell>
        </row>
        <row r="146">
          <cell r="A146" t="str">
            <v>철근운반</v>
          </cell>
          <cell r="C146" t="str">
            <v>TON</v>
          </cell>
          <cell r="D146">
            <v>2.7090000000000001</v>
          </cell>
          <cell r="E146">
            <v>9000</v>
          </cell>
          <cell r="F146">
            <v>24381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9000</v>
          </cell>
          <cell r="L146">
            <v>24381</v>
          </cell>
          <cell r="M146" t="str">
            <v>#.15</v>
          </cell>
        </row>
        <row r="147">
          <cell r="A147" t="str">
            <v>보조기층운반</v>
          </cell>
          <cell r="C147" t="str">
            <v>M3</v>
          </cell>
          <cell r="D147">
            <v>101</v>
          </cell>
          <cell r="E147">
            <v>7300</v>
          </cell>
          <cell r="F147">
            <v>737300</v>
          </cell>
          <cell r="G147">
            <v>2200</v>
          </cell>
          <cell r="H147">
            <v>222200</v>
          </cell>
          <cell r="I147">
            <v>2400</v>
          </cell>
          <cell r="J147">
            <v>242400</v>
          </cell>
          <cell r="K147">
            <v>2700</v>
          </cell>
          <cell r="L147">
            <v>272700</v>
          </cell>
          <cell r="M147" t="str">
            <v>#.18</v>
          </cell>
        </row>
        <row r="157">
          <cell r="A157" t="str">
            <v>2. A2-LINE 차집관로</v>
          </cell>
          <cell r="C157" t="str">
            <v>식</v>
          </cell>
          <cell r="D157">
            <v>1</v>
          </cell>
          <cell r="F157">
            <v>39387310</v>
          </cell>
          <cell r="H157">
            <v>10991388</v>
          </cell>
          <cell r="J157">
            <v>20818809</v>
          </cell>
          <cell r="L157">
            <v>7577113</v>
          </cell>
        </row>
        <row r="159">
          <cell r="A159" t="str">
            <v>1. 토    공</v>
          </cell>
          <cell r="F159">
            <v>30626541</v>
          </cell>
          <cell r="H159">
            <v>8819461</v>
          </cell>
          <cell r="J159">
            <v>14836633</v>
          </cell>
          <cell r="L159">
            <v>6970447</v>
          </cell>
        </row>
        <row r="160">
          <cell r="A160" t="str">
            <v>터파기:보조기층</v>
          </cell>
          <cell r="B160" t="str">
            <v>B.H 0.7㎥</v>
          </cell>
          <cell r="C160" t="str">
            <v>M3</v>
          </cell>
          <cell r="D160">
            <v>91</v>
          </cell>
          <cell r="E160">
            <v>1100</v>
          </cell>
          <cell r="F160">
            <v>100100</v>
          </cell>
          <cell r="G160">
            <v>300</v>
          </cell>
          <cell r="H160">
            <v>27300</v>
          </cell>
          <cell r="I160">
            <v>400</v>
          </cell>
          <cell r="J160">
            <v>36400</v>
          </cell>
          <cell r="K160">
            <v>400</v>
          </cell>
          <cell r="L160">
            <v>36400</v>
          </cell>
          <cell r="M160" t="str">
            <v>#.1</v>
          </cell>
        </row>
        <row r="161">
          <cell r="A161" t="str">
            <v>터파기:토사(육상),기계80+인력20</v>
          </cell>
          <cell r="B161" t="str">
            <v>B.H 0.7㎥</v>
          </cell>
          <cell r="C161" t="str">
            <v>M3</v>
          </cell>
          <cell r="D161">
            <v>800.16</v>
          </cell>
          <cell r="E161">
            <v>2000</v>
          </cell>
          <cell r="F161">
            <v>1600320</v>
          </cell>
          <cell r="G161">
            <v>100</v>
          </cell>
          <cell r="H161">
            <v>80016</v>
          </cell>
          <cell r="I161">
            <v>1600</v>
          </cell>
          <cell r="J161">
            <v>1280256</v>
          </cell>
          <cell r="K161">
            <v>300</v>
          </cell>
          <cell r="L161">
            <v>240048</v>
          </cell>
          <cell r="M161" t="str">
            <v>#.2</v>
          </cell>
        </row>
        <row r="162">
          <cell r="A162" t="str">
            <v>기계터파기(연암)</v>
          </cell>
          <cell r="B162" t="str">
            <v>B.H0.7+브레이커</v>
          </cell>
          <cell r="C162" t="str">
            <v>M3</v>
          </cell>
          <cell r="D162">
            <v>392.63</v>
          </cell>
          <cell r="E162">
            <v>18400</v>
          </cell>
          <cell r="F162">
            <v>7224392</v>
          </cell>
          <cell r="G162">
            <v>2800</v>
          </cell>
          <cell r="H162">
            <v>1099364</v>
          </cell>
          <cell r="I162">
            <v>7300</v>
          </cell>
          <cell r="J162">
            <v>2866199</v>
          </cell>
          <cell r="K162">
            <v>8300</v>
          </cell>
          <cell r="L162">
            <v>3258829</v>
          </cell>
          <cell r="M162" t="str">
            <v>#.3</v>
          </cell>
        </row>
        <row r="163">
          <cell r="A163" t="str">
            <v>되메우기 및 다짐</v>
          </cell>
          <cell r="B163" t="str">
            <v>B.H 0.7+플래이트 콤펙터</v>
          </cell>
          <cell r="C163" t="str">
            <v>M3</v>
          </cell>
          <cell r="D163">
            <v>1052.1199999999999</v>
          </cell>
          <cell r="E163">
            <v>3500</v>
          </cell>
          <cell r="F163">
            <v>3682420</v>
          </cell>
          <cell r="G163">
            <v>400</v>
          </cell>
          <cell r="H163">
            <v>420848</v>
          </cell>
          <cell r="I163">
            <v>2600</v>
          </cell>
          <cell r="J163">
            <v>2735512</v>
          </cell>
          <cell r="K163">
            <v>500</v>
          </cell>
          <cell r="L163">
            <v>526060</v>
          </cell>
          <cell r="M163" t="str">
            <v>#.4</v>
          </cell>
        </row>
        <row r="164">
          <cell r="A164" t="str">
            <v>사토운반:내부운반(L=5.0km)</v>
          </cell>
          <cell r="B164" t="str">
            <v>B.H0.7 + D.T15</v>
          </cell>
          <cell r="C164" t="str">
            <v>M3</v>
          </cell>
          <cell r="D164">
            <v>251.96</v>
          </cell>
          <cell r="E164">
            <v>2500</v>
          </cell>
          <cell r="F164">
            <v>629900</v>
          </cell>
          <cell r="G164">
            <v>900</v>
          </cell>
          <cell r="H164">
            <v>226764</v>
          </cell>
          <cell r="I164">
            <v>700</v>
          </cell>
          <cell r="J164">
            <v>176372</v>
          </cell>
          <cell r="K164">
            <v>900</v>
          </cell>
          <cell r="L164">
            <v>226764</v>
          </cell>
          <cell r="M164" t="str">
            <v>#.24</v>
          </cell>
        </row>
        <row r="165">
          <cell r="A165" t="str">
            <v>사토운반:보조기층</v>
          </cell>
          <cell r="B165" t="str">
            <v>B.H0.7 + D.T15</v>
          </cell>
          <cell r="C165" t="str">
            <v>M3</v>
          </cell>
          <cell r="D165">
            <v>91</v>
          </cell>
          <cell r="E165">
            <v>7300</v>
          </cell>
          <cell r="F165">
            <v>664300</v>
          </cell>
          <cell r="G165">
            <v>2700</v>
          </cell>
          <cell r="H165">
            <v>245700</v>
          </cell>
          <cell r="I165">
            <v>2100</v>
          </cell>
          <cell r="J165">
            <v>191100</v>
          </cell>
          <cell r="K165">
            <v>2500</v>
          </cell>
          <cell r="L165">
            <v>227500</v>
          </cell>
          <cell r="M165" t="str">
            <v>#.6</v>
          </cell>
        </row>
        <row r="166">
          <cell r="A166" t="str">
            <v>사토운반:연암</v>
          </cell>
          <cell r="B166" t="str">
            <v>B.H0.7 + D.T15</v>
          </cell>
          <cell r="C166" t="str">
            <v>M3</v>
          </cell>
          <cell r="D166">
            <v>392.63</v>
          </cell>
          <cell r="E166">
            <v>12000</v>
          </cell>
          <cell r="F166">
            <v>4711560</v>
          </cell>
          <cell r="G166">
            <v>4500</v>
          </cell>
          <cell r="H166">
            <v>1766835</v>
          </cell>
          <cell r="I166">
            <v>3500</v>
          </cell>
          <cell r="J166">
            <v>1374205</v>
          </cell>
          <cell r="K166">
            <v>4000</v>
          </cell>
          <cell r="L166">
            <v>1570520</v>
          </cell>
          <cell r="M166" t="str">
            <v>#.7</v>
          </cell>
        </row>
        <row r="167">
          <cell r="A167" t="str">
            <v>모래부설 및 다짐(B.H 0.7M3,관로기초)</v>
          </cell>
          <cell r="B167" t="str">
            <v>기계90%+인력10%</v>
          </cell>
          <cell r="C167" t="str">
            <v>M3</v>
          </cell>
          <cell r="D167">
            <v>86.28</v>
          </cell>
          <cell r="E167">
            <v>2300</v>
          </cell>
          <cell r="F167">
            <v>198444</v>
          </cell>
          <cell r="G167">
            <v>200</v>
          </cell>
          <cell r="H167">
            <v>17256</v>
          </cell>
          <cell r="I167">
            <v>1600</v>
          </cell>
          <cell r="J167">
            <v>138048</v>
          </cell>
          <cell r="K167">
            <v>500</v>
          </cell>
          <cell r="L167">
            <v>43140</v>
          </cell>
          <cell r="M167" t="str">
            <v>#.8</v>
          </cell>
        </row>
        <row r="168">
          <cell r="A168" t="str">
            <v>바닥면 고르기</v>
          </cell>
          <cell r="B168" t="str">
            <v>연암</v>
          </cell>
          <cell r="C168" t="str">
            <v>M2</v>
          </cell>
          <cell r="D168">
            <v>347.19</v>
          </cell>
          <cell r="E168">
            <v>5400</v>
          </cell>
          <cell r="F168">
            <v>1874826</v>
          </cell>
          <cell r="G168">
            <v>500</v>
          </cell>
          <cell r="H168">
            <v>173595</v>
          </cell>
          <cell r="I168">
            <v>4600</v>
          </cell>
          <cell r="J168">
            <v>1597074</v>
          </cell>
          <cell r="K168">
            <v>300</v>
          </cell>
          <cell r="L168">
            <v>104157</v>
          </cell>
          <cell r="M168" t="str">
            <v>No.2</v>
          </cell>
        </row>
        <row r="169">
          <cell r="A169" t="str">
            <v>콘크리트포장 절단</v>
          </cell>
          <cell r="C169" t="str">
            <v>M</v>
          </cell>
          <cell r="D169">
            <v>370.76</v>
          </cell>
          <cell r="E169">
            <v>2000</v>
          </cell>
          <cell r="F169">
            <v>741520</v>
          </cell>
          <cell r="G169">
            <v>900</v>
          </cell>
          <cell r="H169">
            <v>333684</v>
          </cell>
          <cell r="I169">
            <v>1000</v>
          </cell>
          <cell r="J169">
            <v>370760</v>
          </cell>
          <cell r="K169">
            <v>100</v>
          </cell>
          <cell r="L169">
            <v>37076</v>
          </cell>
          <cell r="M169" t="str">
            <v>No.5</v>
          </cell>
        </row>
        <row r="170">
          <cell r="A170" t="str">
            <v>콘크리트포장 깨기</v>
          </cell>
          <cell r="B170" t="str">
            <v>T=30cm미만</v>
          </cell>
          <cell r="C170" t="str">
            <v>M3</v>
          </cell>
          <cell r="D170">
            <v>58.54</v>
          </cell>
          <cell r="E170">
            <v>15200</v>
          </cell>
          <cell r="F170">
            <v>889808</v>
          </cell>
          <cell r="G170">
            <v>2200</v>
          </cell>
          <cell r="H170">
            <v>128788</v>
          </cell>
          <cell r="I170">
            <v>6300</v>
          </cell>
          <cell r="J170">
            <v>368802</v>
          </cell>
          <cell r="K170">
            <v>6700</v>
          </cell>
          <cell r="L170">
            <v>392218</v>
          </cell>
          <cell r="M170" t="str">
            <v>#.13</v>
          </cell>
        </row>
        <row r="171">
          <cell r="A171" t="str">
            <v>콘크리트포장 포설</v>
          </cell>
          <cell r="B171" t="str">
            <v>T=20cm</v>
          </cell>
          <cell r="C171" t="str">
            <v>M3</v>
          </cell>
          <cell r="D171">
            <v>58.54</v>
          </cell>
          <cell r="E171">
            <v>103500</v>
          </cell>
          <cell r="F171">
            <v>6058890</v>
          </cell>
          <cell r="G171">
            <v>52500</v>
          </cell>
          <cell r="H171">
            <v>3073350</v>
          </cell>
          <cell r="I171">
            <v>51000</v>
          </cell>
          <cell r="J171">
            <v>2985540</v>
          </cell>
          <cell r="K171">
            <v>0</v>
          </cell>
          <cell r="L171">
            <v>0</v>
          </cell>
          <cell r="M171" t="str">
            <v>No.6</v>
          </cell>
        </row>
        <row r="172">
          <cell r="A172" t="str">
            <v>폐기물운반</v>
          </cell>
          <cell r="B172" t="str">
            <v>B.H0.7 + D.T15</v>
          </cell>
          <cell r="C172" t="str">
            <v>M3</v>
          </cell>
          <cell r="D172">
            <v>58.54</v>
          </cell>
          <cell r="E172">
            <v>12300</v>
          </cell>
          <cell r="F172">
            <v>720042</v>
          </cell>
          <cell r="G172">
            <v>4600</v>
          </cell>
          <cell r="H172">
            <v>269284</v>
          </cell>
          <cell r="I172">
            <v>3500</v>
          </cell>
          <cell r="J172">
            <v>204890</v>
          </cell>
          <cell r="K172">
            <v>4200</v>
          </cell>
          <cell r="L172">
            <v>245868</v>
          </cell>
          <cell r="M172" t="str">
            <v>#.12</v>
          </cell>
        </row>
        <row r="173">
          <cell r="A173" t="str">
            <v>모래부설 및 다짐(B.H 0.7M3,관로기초)</v>
          </cell>
          <cell r="B173" t="str">
            <v>기계90%+인력10%</v>
          </cell>
          <cell r="C173" t="str">
            <v>M3</v>
          </cell>
          <cell r="D173">
            <v>8.7799999999999994</v>
          </cell>
          <cell r="E173">
            <v>2300</v>
          </cell>
          <cell r="F173">
            <v>20194</v>
          </cell>
          <cell r="G173">
            <v>200</v>
          </cell>
          <cell r="H173">
            <v>1756</v>
          </cell>
          <cell r="I173">
            <v>1600</v>
          </cell>
          <cell r="J173">
            <v>14048</v>
          </cell>
          <cell r="K173">
            <v>500</v>
          </cell>
          <cell r="L173">
            <v>4390</v>
          </cell>
          <cell r="M173" t="str">
            <v>#.8</v>
          </cell>
        </row>
        <row r="174">
          <cell r="A174" t="str">
            <v>와이어메쉬깔기</v>
          </cell>
          <cell r="B174" t="str">
            <v>#8X100X100</v>
          </cell>
          <cell r="C174" t="str">
            <v>M2</v>
          </cell>
          <cell r="D174">
            <v>292.70999999999998</v>
          </cell>
          <cell r="E174">
            <v>3000</v>
          </cell>
          <cell r="F174">
            <v>878130</v>
          </cell>
          <cell r="G174">
            <v>2000</v>
          </cell>
          <cell r="H174">
            <v>585420</v>
          </cell>
          <cell r="I174">
            <v>1000</v>
          </cell>
          <cell r="J174">
            <v>292710</v>
          </cell>
          <cell r="K174">
            <v>0</v>
          </cell>
          <cell r="L174">
            <v>0</v>
          </cell>
          <cell r="M174" t="str">
            <v>No.7</v>
          </cell>
        </row>
        <row r="175">
          <cell r="A175" t="str">
            <v>보조기층포설 및 다짐</v>
          </cell>
          <cell r="B175" t="str">
            <v>T=30cm</v>
          </cell>
          <cell r="C175" t="str">
            <v>M3</v>
          </cell>
          <cell r="D175">
            <v>82.11</v>
          </cell>
          <cell r="E175">
            <v>2800</v>
          </cell>
          <cell r="F175">
            <v>229908</v>
          </cell>
          <cell r="G175">
            <v>400</v>
          </cell>
          <cell r="H175">
            <v>32844</v>
          </cell>
          <cell r="I175">
            <v>1700</v>
          </cell>
          <cell r="J175">
            <v>139587</v>
          </cell>
          <cell r="K175">
            <v>700</v>
          </cell>
          <cell r="L175">
            <v>57477</v>
          </cell>
          <cell r="M175" t="str">
            <v>#.11</v>
          </cell>
        </row>
        <row r="176">
          <cell r="A176" t="str">
            <v>신축재</v>
          </cell>
          <cell r="B176" t="str">
            <v>T=1.5cm</v>
          </cell>
          <cell r="C176" t="str">
            <v>M2</v>
          </cell>
          <cell r="D176">
            <v>10.98</v>
          </cell>
          <cell r="E176">
            <v>12600</v>
          </cell>
          <cell r="F176">
            <v>138348</v>
          </cell>
          <cell r="G176">
            <v>12000</v>
          </cell>
          <cell r="H176">
            <v>131760</v>
          </cell>
          <cell r="I176">
            <v>600</v>
          </cell>
          <cell r="J176">
            <v>6588</v>
          </cell>
          <cell r="K176">
            <v>0</v>
          </cell>
          <cell r="L176">
            <v>0</v>
          </cell>
        </row>
        <row r="177">
          <cell r="A177" t="str">
            <v>양생(비닐)</v>
          </cell>
          <cell r="C177" t="str">
            <v>M2</v>
          </cell>
          <cell r="D177">
            <v>292.70999999999998</v>
          </cell>
          <cell r="E177">
            <v>900</v>
          </cell>
          <cell r="F177">
            <v>263439</v>
          </cell>
          <cell r="G177">
            <v>700</v>
          </cell>
          <cell r="H177">
            <v>204897</v>
          </cell>
          <cell r="I177">
            <v>200</v>
          </cell>
          <cell r="J177">
            <v>58542</v>
          </cell>
          <cell r="K177">
            <v>0</v>
          </cell>
          <cell r="L177">
            <v>0</v>
          </cell>
          <cell r="M177" t="str">
            <v>No.8</v>
          </cell>
        </row>
        <row r="179">
          <cell r="A179" t="str">
            <v>2. 관 로 공</v>
          </cell>
          <cell r="F179">
            <v>475040</v>
          </cell>
          <cell r="H179">
            <v>33120</v>
          </cell>
          <cell r="J179">
            <v>441920</v>
          </cell>
          <cell r="L179">
            <v>0</v>
          </cell>
        </row>
        <row r="180">
          <cell r="A180" t="str">
            <v>이중벽P.E관 접합및부설</v>
          </cell>
          <cell r="B180" t="str">
            <v>Φ250M/M</v>
          </cell>
          <cell r="C180" t="str">
            <v>개소</v>
          </cell>
          <cell r="D180">
            <v>86</v>
          </cell>
          <cell r="E180">
            <v>4000</v>
          </cell>
          <cell r="F180">
            <v>344000</v>
          </cell>
          <cell r="G180">
            <v>0</v>
          </cell>
          <cell r="H180">
            <v>0</v>
          </cell>
          <cell r="I180">
            <v>4000</v>
          </cell>
          <cell r="J180">
            <v>344000</v>
          </cell>
          <cell r="K180">
            <v>0</v>
          </cell>
          <cell r="L180">
            <v>0</v>
          </cell>
          <cell r="M180" t="str">
            <v>No.24</v>
          </cell>
        </row>
        <row r="181">
          <cell r="A181" t="str">
            <v>레미콘타설</v>
          </cell>
          <cell r="B181" t="str">
            <v>무근구조물</v>
          </cell>
          <cell r="C181" t="str">
            <v>M3</v>
          </cell>
          <cell r="D181">
            <v>1.98</v>
          </cell>
          <cell r="E181">
            <v>16000</v>
          </cell>
          <cell r="F181">
            <v>31680</v>
          </cell>
          <cell r="G181">
            <v>0</v>
          </cell>
          <cell r="H181">
            <v>0</v>
          </cell>
          <cell r="I181">
            <v>16000</v>
          </cell>
          <cell r="J181">
            <v>31680</v>
          </cell>
          <cell r="K181">
            <v>0</v>
          </cell>
          <cell r="L181">
            <v>0</v>
          </cell>
          <cell r="M181" t="str">
            <v>No.10</v>
          </cell>
        </row>
        <row r="182">
          <cell r="A182" t="str">
            <v>합판거푸집</v>
          </cell>
          <cell r="B182" t="str">
            <v>0-7m:6회</v>
          </cell>
          <cell r="C182" t="str">
            <v>M2</v>
          </cell>
          <cell r="D182">
            <v>8.2799999999999994</v>
          </cell>
          <cell r="E182">
            <v>12000</v>
          </cell>
          <cell r="F182">
            <v>99360</v>
          </cell>
          <cell r="G182">
            <v>4000</v>
          </cell>
          <cell r="H182">
            <v>33120</v>
          </cell>
          <cell r="I182">
            <v>8000</v>
          </cell>
          <cell r="J182">
            <v>66240</v>
          </cell>
          <cell r="K182">
            <v>0</v>
          </cell>
          <cell r="L182">
            <v>0</v>
          </cell>
          <cell r="M182" t="str">
            <v>No.11</v>
          </cell>
        </row>
        <row r="184">
          <cell r="A184" t="str">
            <v>3. 맨 홀 공</v>
          </cell>
          <cell r="F184">
            <v>3826565</v>
          </cell>
          <cell r="H184">
            <v>869064</v>
          </cell>
          <cell r="J184">
            <v>2919966</v>
          </cell>
          <cell r="L184">
            <v>37535</v>
          </cell>
        </row>
        <row r="185">
          <cell r="A185" t="str">
            <v>레미콘타설</v>
          </cell>
          <cell r="B185" t="str">
            <v>무근구조물</v>
          </cell>
          <cell r="C185" t="str">
            <v>M3</v>
          </cell>
          <cell r="D185">
            <v>2.72</v>
          </cell>
          <cell r="E185">
            <v>16000</v>
          </cell>
          <cell r="F185">
            <v>43520</v>
          </cell>
          <cell r="G185">
            <v>0</v>
          </cell>
          <cell r="H185">
            <v>0</v>
          </cell>
          <cell r="I185">
            <v>16000</v>
          </cell>
          <cell r="J185">
            <v>43520</v>
          </cell>
          <cell r="K185">
            <v>0</v>
          </cell>
          <cell r="L185">
            <v>0</v>
          </cell>
          <cell r="M185" t="str">
            <v>No.10</v>
          </cell>
        </row>
        <row r="186">
          <cell r="A186" t="str">
            <v>레미콘타설</v>
          </cell>
          <cell r="B186" t="str">
            <v>철근구조물</v>
          </cell>
          <cell r="C186" t="str">
            <v>M3</v>
          </cell>
          <cell r="D186">
            <v>11.15</v>
          </cell>
          <cell r="E186">
            <v>21700</v>
          </cell>
          <cell r="F186">
            <v>241955</v>
          </cell>
          <cell r="G186">
            <v>400</v>
          </cell>
          <cell r="H186">
            <v>4460</v>
          </cell>
          <cell r="I186">
            <v>21000</v>
          </cell>
          <cell r="J186">
            <v>234150</v>
          </cell>
          <cell r="K186">
            <v>300</v>
          </cell>
          <cell r="L186">
            <v>3345</v>
          </cell>
          <cell r="M186" t="str">
            <v>No.14</v>
          </cell>
        </row>
        <row r="187">
          <cell r="A187" t="str">
            <v>합판거푸집</v>
          </cell>
          <cell r="B187" t="str">
            <v>0-7m:6회</v>
          </cell>
          <cell r="C187" t="str">
            <v>M2</v>
          </cell>
          <cell r="D187">
            <v>3</v>
          </cell>
          <cell r="E187">
            <v>12000</v>
          </cell>
          <cell r="F187">
            <v>36000</v>
          </cell>
          <cell r="G187">
            <v>4000</v>
          </cell>
          <cell r="H187">
            <v>12000</v>
          </cell>
          <cell r="I187">
            <v>8000</v>
          </cell>
          <cell r="J187">
            <v>24000</v>
          </cell>
          <cell r="K187">
            <v>0</v>
          </cell>
          <cell r="L187">
            <v>0</v>
          </cell>
          <cell r="M187" t="str">
            <v>No.11</v>
          </cell>
        </row>
        <row r="188">
          <cell r="A188" t="str">
            <v>합판거푸집</v>
          </cell>
          <cell r="B188" t="str">
            <v>0-7m:3회</v>
          </cell>
          <cell r="C188" t="str">
            <v>M2</v>
          </cell>
          <cell r="D188">
            <v>83.92</v>
          </cell>
          <cell r="E188">
            <v>17100</v>
          </cell>
          <cell r="F188">
            <v>1435032</v>
          </cell>
          <cell r="G188">
            <v>5300</v>
          </cell>
          <cell r="H188">
            <v>444776</v>
          </cell>
          <cell r="I188">
            <v>11800</v>
          </cell>
          <cell r="J188">
            <v>990256</v>
          </cell>
          <cell r="K188">
            <v>0</v>
          </cell>
          <cell r="L188">
            <v>0</v>
          </cell>
          <cell r="M188" t="str">
            <v>No.15</v>
          </cell>
        </row>
        <row r="189">
          <cell r="A189" t="str">
            <v>원형 거푸집</v>
          </cell>
          <cell r="B189" t="str">
            <v>3 회</v>
          </cell>
          <cell r="C189" t="str">
            <v>M2</v>
          </cell>
          <cell r="D189">
            <v>6.15</v>
          </cell>
          <cell r="E189">
            <v>38600</v>
          </cell>
          <cell r="F189">
            <v>237390</v>
          </cell>
          <cell r="G189">
            <v>11500</v>
          </cell>
          <cell r="H189">
            <v>70725</v>
          </cell>
          <cell r="I189">
            <v>27100</v>
          </cell>
          <cell r="J189">
            <v>166665</v>
          </cell>
          <cell r="K189">
            <v>0</v>
          </cell>
          <cell r="L189">
            <v>0</v>
          </cell>
          <cell r="M189" t="str">
            <v>No.16</v>
          </cell>
        </row>
        <row r="190">
          <cell r="A190" t="str">
            <v>목재거푸집</v>
          </cell>
          <cell r="B190" t="str">
            <v>0-7m:4회</v>
          </cell>
          <cell r="C190" t="str">
            <v>M2</v>
          </cell>
          <cell r="D190">
            <v>1.93</v>
          </cell>
          <cell r="E190">
            <v>26100</v>
          </cell>
          <cell r="F190">
            <v>50373</v>
          </cell>
          <cell r="G190">
            <v>7100</v>
          </cell>
          <cell r="H190">
            <v>13703</v>
          </cell>
          <cell r="I190">
            <v>19000</v>
          </cell>
          <cell r="J190">
            <v>36670</v>
          </cell>
          <cell r="K190">
            <v>0</v>
          </cell>
          <cell r="L190">
            <v>0</v>
          </cell>
          <cell r="M190" t="str">
            <v>No.32</v>
          </cell>
        </row>
        <row r="191">
          <cell r="A191" t="str">
            <v>시공이음 설치</v>
          </cell>
          <cell r="B191" t="str">
            <v>PVC,B=150X5mm</v>
          </cell>
          <cell r="C191" t="str">
            <v>M</v>
          </cell>
          <cell r="D191">
            <v>22</v>
          </cell>
          <cell r="E191">
            <v>13700</v>
          </cell>
          <cell r="F191">
            <v>301400</v>
          </cell>
          <cell r="G191">
            <v>2400</v>
          </cell>
          <cell r="H191">
            <v>52800</v>
          </cell>
          <cell r="I191">
            <v>11300</v>
          </cell>
          <cell r="J191">
            <v>248600</v>
          </cell>
          <cell r="K191">
            <v>0</v>
          </cell>
          <cell r="L191">
            <v>0</v>
          </cell>
          <cell r="M191" t="str">
            <v>No.17</v>
          </cell>
        </row>
        <row r="192">
          <cell r="A192" t="str">
            <v>철근가공및조립</v>
          </cell>
          <cell r="B192" t="str">
            <v>보통</v>
          </cell>
          <cell r="C192" t="str">
            <v>TON</v>
          </cell>
          <cell r="D192">
            <v>0.64</v>
          </cell>
          <cell r="E192">
            <v>327000</v>
          </cell>
          <cell r="F192">
            <v>209280</v>
          </cell>
          <cell r="G192">
            <v>4000</v>
          </cell>
          <cell r="H192">
            <v>2560</v>
          </cell>
          <cell r="I192">
            <v>317000</v>
          </cell>
          <cell r="J192">
            <v>202880</v>
          </cell>
          <cell r="K192">
            <v>6000</v>
          </cell>
          <cell r="L192">
            <v>3840</v>
          </cell>
          <cell r="M192" t="str">
            <v>No.18</v>
          </cell>
        </row>
        <row r="193">
          <cell r="A193" t="str">
            <v>사다리설치(STS)</v>
          </cell>
          <cell r="C193" t="str">
            <v>M</v>
          </cell>
          <cell r="D193">
            <v>6.25</v>
          </cell>
          <cell r="E193">
            <v>10900</v>
          </cell>
          <cell r="F193">
            <v>68125</v>
          </cell>
          <cell r="G193">
            <v>6600</v>
          </cell>
          <cell r="H193">
            <v>41250</v>
          </cell>
          <cell r="I193">
            <v>4100</v>
          </cell>
          <cell r="J193">
            <v>25625</v>
          </cell>
          <cell r="K193">
            <v>200</v>
          </cell>
          <cell r="L193">
            <v>1250</v>
          </cell>
          <cell r="M193" t="str">
            <v>No.19</v>
          </cell>
        </row>
        <row r="194">
          <cell r="A194" t="str">
            <v>맨홀뚜껑설치</v>
          </cell>
          <cell r="B194" t="str">
            <v>(주철재)</v>
          </cell>
          <cell r="C194" t="str">
            <v>조</v>
          </cell>
          <cell r="D194">
            <v>5</v>
          </cell>
          <cell r="E194">
            <v>45800</v>
          </cell>
          <cell r="F194">
            <v>229000</v>
          </cell>
          <cell r="G194">
            <v>0</v>
          </cell>
          <cell r="H194">
            <v>0</v>
          </cell>
          <cell r="I194">
            <v>45800</v>
          </cell>
          <cell r="J194">
            <v>229000</v>
          </cell>
          <cell r="K194">
            <v>0</v>
          </cell>
          <cell r="L194">
            <v>0</v>
          </cell>
          <cell r="M194" t="str">
            <v>No.20</v>
          </cell>
        </row>
        <row r="195">
          <cell r="A195" t="str">
            <v>강관비계</v>
          </cell>
          <cell r="B195" t="str">
            <v>3개월</v>
          </cell>
          <cell r="C195" t="str">
            <v>M2</v>
          </cell>
          <cell r="D195">
            <v>95.05</v>
          </cell>
          <cell r="E195">
            <v>9200</v>
          </cell>
          <cell r="F195">
            <v>874460</v>
          </cell>
          <cell r="G195">
            <v>2300</v>
          </cell>
          <cell r="H195">
            <v>218615</v>
          </cell>
          <cell r="I195">
            <v>6600</v>
          </cell>
          <cell r="J195">
            <v>627330</v>
          </cell>
          <cell r="K195">
            <v>300</v>
          </cell>
          <cell r="L195">
            <v>28515</v>
          </cell>
          <cell r="M195" t="str">
            <v>No.33</v>
          </cell>
        </row>
        <row r="196">
          <cell r="A196" t="str">
            <v>강관동바리(3개월)</v>
          </cell>
          <cell r="B196" t="str">
            <v>H=0-4.2M</v>
          </cell>
          <cell r="C196" t="str">
            <v>공M3</v>
          </cell>
          <cell r="D196">
            <v>2.6</v>
          </cell>
          <cell r="E196">
            <v>6300</v>
          </cell>
          <cell r="F196">
            <v>16380</v>
          </cell>
          <cell r="G196">
            <v>200</v>
          </cell>
          <cell r="H196">
            <v>520</v>
          </cell>
          <cell r="I196">
            <v>6100</v>
          </cell>
          <cell r="J196">
            <v>15860</v>
          </cell>
          <cell r="K196">
            <v>0</v>
          </cell>
          <cell r="L196">
            <v>0</v>
          </cell>
          <cell r="M196" t="str">
            <v>No.21</v>
          </cell>
        </row>
        <row r="197">
          <cell r="A197" t="str">
            <v>양생(비닐)</v>
          </cell>
          <cell r="C197" t="str">
            <v>M2</v>
          </cell>
          <cell r="D197">
            <v>5.0999999999999996</v>
          </cell>
          <cell r="E197">
            <v>900</v>
          </cell>
          <cell r="F197">
            <v>4590</v>
          </cell>
          <cell r="G197">
            <v>700</v>
          </cell>
          <cell r="H197">
            <v>3570</v>
          </cell>
          <cell r="I197">
            <v>200</v>
          </cell>
          <cell r="J197">
            <v>1020</v>
          </cell>
          <cell r="K197">
            <v>0</v>
          </cell>
          <cell r="L197">
            <v>0</v>
          </cell>
          <cell r="M197" t="str">
            <v>No.8</v>
          </cell>
        </row>
        <row r="198">
          <cell r="A198" t="str">
            <v>시공이음면정리(치핑)</v>
          </cell>
          <cell r="B198" t="str">
            <v>인력</v>
          </cell>
          <cell r="C198" t="str">
            <v>M2</v>
          </cell>
          <cell r="D198">
            <v>4</v>
          </cell>
          <cell r="E198">
            <v>19000</v>
          </cell>
          <cell r="F198">
            <v>76000</v>
          </cell>
          <cell r="G198">
            <v>500</v>
          </cell>
          <cell r="H198">
            <v>2000</v>
          </cell>
          <cell r="I198">
            <v>18500</v>
          </cell>
          <cell r="J198">
            <v>74000</v>
          </cell>
          <cell r="K198">
            <v>0</v>
          </cell>
          <cell r="L198">
            <v>0</v>
          </cell>
          <cell r="M198" t="str">
            <v>No.22</v>
          </cell>
        </row>
        <row r="199">
          <cell r="A199" t="str">
            <v>스페이서(T=75MM)</v>
          </cell>
          <cell r="C199" t="str">
            <v>EA</v>
          </cell>
          <cell r="D199">
            <v>15</v>
          </cell>
          <cell r="E199">
            <v>100</v>
          </cell>
          <cell r="F199">
            <v>1500</v>
          </cell>
          <cell r="G199">
            <v>100</v>
          </cell>
          <cell r="H199">
            <v>1500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</row>
        <row r="200">
          <cell r="A200" t="str">
            <v>쇠흙손 마감</v>
          </cell>
          <cell r="C200" t="str">
            <v>M2</v>
          </cell>
          <cell r="D200">
            <v>1.95</v>
          </cell>
          <cell r="E200">
            <v>800</v>
          </cell>
          <cell r="F200">
            <v>1560</v>
          </cell>
          <cell r="G200">
            <v>300</v>
          </cell>
          <cell r="H200">
            <v>585</v>
          </cell>
          <cell r="I200">
            <v>200</v>
          </cell>
          <cell r="J200">
            <v>390</v>
          </cell>
          <cell r="K200">
            <v>300</v>
          </cell>
          <cell r="L200">
            <v>585</v>
          </cell>
          <cell r="M200" t="str">
            <v>No.27</v>
          </cell>
        </row>
        <row r="201">
          <cell r="A201" t="str">
            <v>4. 우수월류공</v>
          </cell>
          <cell r="F201">
            <v>845539</v>
          </cell>
          <cell r="H201">
            <v>283150</v>
          </cell>
          <cell r="J201">
            <v>550505</v>
          </cell>
          <cell r="L201">
            <v>11884</v>
          </cell>
        </row>
        <row r="202">
          <cell r="A202" t="str">
            <v>레미콘타설</v>
          </cell>
          <cell r="B202" t="str">
            <v>무근구조물</v>
          </cell>
          <cell r="C202" t="str">
            <v>M3</v>
          </cell>
          <cell r="D202">
            <v>0.56999999999999995</v>
          </cell>
          <cell r="E202">
            <v>16000</v>
          </cell>
          <cell r="F202">
            <v>9120</v>
          </cell>
          <cell r="G202">
            <v>0</v>
          </cell>
          <cell r="H202">
            <v>0</v>
          </cell>
          <cell r="I202">
            <v>16000</v>
          </cell>
          <cell r="J202">
            <v>9120</v>
          </cell>
          <cell r="K202">
            <v>0</v>
          </cell>
          <cell r="L202">
            <v>0</v>
          </cell>
          <cell r="M202" t="str">
            <v>No.10</v>
          </cell>
        </row>
        <row r="203">
          <cell r="A203" t="str">
            <v>레미콘타설</v>
          </cell>
          <cell r="B203" t="str">
            <v>철근구조물</v>
          </cell>
          <cell r="C203" t="str">
            <v>M3</v>
          </cell>
          <cell r="D203">
            <v>3.06</v>
          </cell>
          <cell r="E203">
            <v>21700</v>
          </cell>
          <cell r="F203">
            <v>66402</v>
          </cell>
          <cell r="G203">
            <v>400</v>
          </cell>
          <cell r="H203">
            <v>1224</v>
          </cell>
          <cell r="I203">
            <v>21000</v>
          </cell>
          <cell r="J203">
            <v>64260</v>
          </cell>
          <cell r="K203">
            <v>300</v>
          </cell>
          <cell r="L203">
            <v>918</v>
          </cell>
          <cell r="M203" t="str">
            <v>No.14</v>
          </cell>
        </row>
        <row r="204">
          <cell r="A204" t="str">
            <v>합판거푸집</v>
          </cell>
          <cell r="B204" t="str">
            <v>0-7m:6회</v>
          </cell>
          <cell r="C204" t="str">
            <v>M2</v>
          </cell>
          <cell r="D204">
            <v>1.0900000000000001</v>
          </cell>
          <cell r="E204">
            <v>12000</v>
          </cell>
          <cell r="F204">
            <v>13080</v>
          </cell>
          <cell r="G204">
            <v>4000</v>
          </cell>
          <cell r="H204">
            <v>4360</v>
          </cell>
          <cell r="I204">
            <v>8000</v>
          </cell>
          <cell r="J204">
            <v>8720</v>
          </cell>
          <cell r="K204">
            <v>0</v>
          </cell>
          <cell r="L204">
            <v>0</v>
          </cell>
          <cell r="M204" t="str">
            <v>No.11</v>
          </cell>
        </row>
        <row r="205">
          <cell r="A205" t="str">
            <v>합판거푸집</v>
          </cell>
          <cell r="B205" t="str">
            <v>0-7m:3회</v>
          </cell>
          <cell r="C205" t="str">
            <v>M2</v>
          </cell>
          <cell r="D205">
            <v>19.05</v>
          </cell>
          <cell r="E205">
            <v>17100</v>
          </cell>
          <cell r="F205">
            <v>325755</v>
          </cell>
          <cell r="G205">
            <v>5300</v>
          </cell>
          <cell r="H205">
            <v>100965</v>
          </cell>
          <cell r="I205">
            <v>11800</v>
          </cell>
          <cell r="J205">
            <v>224790</v>
          </cell>
          <cell r="K205">
            <v>0</v>
          </cell>
          <cell r="L205">
            <v>0</v>
          </cell>
          <cell r="M205" t="str">
            <v>No.15</v>
          </cell>
        </row>
        <row r="206">
          <cell r="A206" t="str">
            <v>시공이음 설치</v>
          </cell>
          <cell r="B206" t="str">
            <v>PVC,B=150X5mm</v>
          </cell>
          <cell r="C206" t="str">
            <v>M</v>
          </cell>
          <cell r="D206">
            <v>5</v>
          </cell>
          <cell r="E206">
            <v>13700</v>
          </cell>
          <cell r="F206">
            <v>68500</v>
          </cell>
          <cell r="G206">
            <v>2400</v>
          </cell>
          <cell r="H206">
            <v>12000</v>
          </cell>
          <cell r="I206">
            <v>11300</v>
          </cell>
          <cell r="J206">
            <v>56500</v>
          </cell>
          <cell r="K206">
            <v>0</v>
          </cell>
          <cell r="L206">
            <v>0</v>
          </cell>
          <cell r="M206" t="str">
            <v>No.17</v>
          </cell>
        </row>
        <row r="207">
          <cell r="A207" t="str">
            <v>철근가공및조립</v>
          </cell>
          <cell r="B207" t="str">
            <v>간단</v>
          </cell>
          <cell r="C207" t="str">
            <v>TON</v>
          </cell>
          <cell r="D207">
            <v>6.8000000000000005E-2</v>
          </cell>
          <cell r="E207">
            <v>290000</v>
          </cell>
          <cell r="F207">
            <v>19720</v>
          </cell>
          <cell r="G207">
            <v>3000</v>
          </cell>
          <cell r="H207">
            <v>204</v>
          </cell>
          <cell r="I207">
            <v>281000</v>
          </cell>
          <cell r="J207">
            <v>19108</v>
          </cell>
          <cell r="K207">
            <v>6000</v>
          </cell>
          <cell r="L207">
            <v>408</v>
          </cell>
          <cell r="M207" t="str">
            <v>No.82</v>
          </cell>
        </row>
        <row r="208">
          <cell r="A208" t="str">
            <v>철근가공및조립</v>
          </cell>
          <cell r="B208" t="str">
            <v>보통</v>
          </cell>
          <cell r="C208" t="str">
            <v>TON</v>
          </cell>
          <cell r="D208">
            <v>0.217</v>
          </cell>
          <cell r="E208">
            <v>327000</v>
          </cell>
          <cell r="F208">
            <v>70959</v>
          </cell>
          <cell r="G208">
            <v>4000</v>
          </cell>
          <cell r="H208">
            <v>868</v>
          </cell>
          <cell r="I208">
            <v>317000</v>
          </cell>
          <cell r="J208">
            <v>68789</v>
          </cell>
          <cell r="K208">
            <v>6000</v>
          </cell>
          <cell r="L208">
            <v>1302</v>
          </cell>
          <cell r="M208" t="str">
            <v>No.18</v>
          </cell>
        </row>
        <row r="209">
          <cell r="A209" t="str">
            <v>그레이팅 뚜껑설치</v>
          </cell>
          <cell r="B209" t="str">
            <v>1100X1100mm</v>
          </cell>
          <cell r="C209" t="str">
            <v>개소</v>
          </cell>
          <cell r="D209">
            <v>1</v>
          </cell>
          <cell r="E209">
            <v>158000</v>
          </cell>
          <cell r="F209">
            <v>158000</v>
          </cell>
          <cell r="G209">
            <v>115000</v>
          </cell>
          <cell r="H209">
            <v>115000</v>
          </cell>
          <cell r="I209">
            <v>41600</v>
          </cell>
          <cell r="J209">
            <v>41600</v>
          </cell>
          <cell r="K209">
            <v>1400</v>
          </cell>
          <cell r="L209">
            <v>1400</v>
          </cell>
          <cell r="M209" t="str">
            <v>No.71</v>
          </cell>
        </row>
        <row r="210">
          <cell r="A210" t="str">
            <v>그레이팅 뚜껑설치</v>
          </cell>
          <cell r="B210" t="str">
            <v>500X800mm</v>
          </cell>
          <cell r="C210" t="str">
            <v>개소</v>
          </cell>
          <cell r="D210">
            <v>1</v>
          </cell>
          <cell r="E210">
            <v>48500</v>
          </cell>
          <cell r="F210">
            <v>48500</v>
          </cell>
          <cell r="G210">
            <v>37600</v>
          </cell>
          <cell r="H210">
            <v>37600</v>
          </cell>
          <cell r="I210">
            <v>10500</v>
          </cell>
          <cell r="J210">
            <v>10500</v>
          </cell>
          <cell r="K210">
            <v>400</v>
          </cell>
          <cell r="L210">
            <v>400</v>
          </cell>
          <cell r="M210" t="str">
            <v>No.83</v>
          </cell>
        </row>
        <row r="211">
          <cell r="A211" t="str">
            <v>시공이음면정리(치핑)</v>
          </cell>
          <cell r="B211" t="str">
            <v>인력</v>
          </cell>
          <cell r="C211" t="str">
            <v>M2</v>
          </cell>
          <cell r="D211">
            <v>1.71</v>
          </cell>
          <cell r="E211">
            <v>19000</v>
          </cell>
          <cell r="F211">
            <v>32490</v>
          </cell>
          <cell r="G211">
            <v>500</v>
          </cell>
          <cell r="H211">
            <v>855</v>
          </cell>
          <cell r="I211">
            <v>18500</v>
          </cell>
          <cell r="J211">
            <v>31635</v>
          </cell>
          <cell r="K211">
            <v>0</v>
          </cell>
          <cell r="L211">
            <v>0</v>
          </cell>
          <cell r="M211" t="str">
            <v>No.22</v>
          </cell>
        </row>
        <row r="212">
          <cell r="A212" t="str">
            <v>스페이서(T=75MM)</v>
          </cell>
          <cell r="C212" t="str">
            <v>EA</v>
          </cell>
          <cell r="D212">
            <v>4</v>
          </cell>
          <cell r="E212">
            <v>100</v>
          </cell>
          <cell r="F212">
            <v>400</v>
          </cell>
          <cell r="G212">
            <v>100</v>
          </cell>
          <cell r="H212">
            <v>400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</row>
        <row r="213">
          <cell r="A213" t="str">
            <v>철근 구조물헐기</v>
          </cell>
          <cell r="B213" t="str">
            <v>소형브레커+공기압축기</v>
          </cell>
          <cell r="C213" t="str">
            <v>M3</v>
          </cell>
          <cell r="D213">
            <v>0.45</v>
          </cell>
          <cell r="E213">
            <v>35800</v>
          </cell>
          <cell r="F213">
            <v>16110</v>
          </cell>
          <cell r="G213">
            <v>6400</v>
          </cell>
          <cell r="H213">
            <v>2880</v>
          </cell>
          <cell r="I213">
            <v>17800</v>
          </cell>
          <cell r="J213">
            <v>8010</v>
          </cell>
          <cell r="K213">
            <v>11600</v>
          </cell>
          <cell r="L213">
            <v>5220</v>
          </cell>
          <cell r="M213" t="str">
            <v>No.29</v>
          </cell>
        </row>
        <row r="214">
          <cell r="A214" t="str">
            <v>폐기물운반(L=10km)</v>
          </cell>
          <cell r="B214" t="str">
            <v>B.H0.7 + D.T15</v>
          </cell>
          <cell r="C214" t="str">
            <v>M3</v>
          </cell>
          <cell r="D214">
            <v>0.45</v>
          </cell>
          <cell r="E214">
            <v>12300</v>
          </cell>
          <cell r="F214">
            <v>5535</v>
          </cell>
          <cell r="G214">
            <v>4600</v>
          </cell>
          <cell r="H214">
            <v>2070</v>
          </cell>
          <cell r="I214">
            <v>3500</v>
          </cell>
          <cell r="J214">
            <v>1575</v>
          </cell>
          <cell r="K214">
            <v>4200</v>
          </cell>
          <cell r="L214">
            <v>1890</v>
          </cell>
          <cell r="M214" t="str">
            <v>#.12</v>
          </cell>
        </row>
        <row r="215">
          <cell r="A215" t="str">
            <v>콘크리트 절단</v>
          </cell>
          <cell r="C215" t="str">
            <v>M</v>
          </cell>
          <cell r="D215">
            <v>3</v>
          </cell>
          <cell r="E215">
            <v>2000</v>
          </cell>
          <cell r="F215">
            <v>6000</v>
          </cell>
          <cell r="G215">
            <v>900</v>
          </cell>
          <cell r="H215">
            <v>2700</v>
          </cell>
          <cell r="I215">
            <v>1000</v>
          </cell>
          <cell r="J215">
            <v>3000</v>
          </cell>
          <cell r="K215">
            <v>100</v>
          </cell>
          <cell r="L215">
            <v>300</v>
          </cell>
          <cell r="M215" t="str">
            <v>No.5</v>
          </cell>
        </row>
        <row r="216">
          <cell r="A216" t="str">
            <v>신·구 콘크리트 접착제바르기</v>
          </cell>
          <cell r="C216" t="str">
            <v>M2</v>
          </cell>
          <cell r="D216">
            <v>0.46</v>
          </cell>
          <cell r="E216">
            <v>10800</v>
          </cell>
          <cell r="F216">
            <v>4968</v>
          </cell>
          <cell r="G216">
            <v>4400</v>
          </cell>
          <cell r="H216">
            <v>2024</v>
          </cell>
          <cell r="I216">
            <v>6300</v>
          </cell>
          <cell r="J216">
            <v>2898</v>
          </cell>
          <cell r="K216">
            <v>100</v>
          </cell>
          <cell r="L216">
            <v>46</v>
          </cell>
          <cell r="M216" t="str">
            <v>No.30</v>
          </cell>
        </row>
        <row r="218">
          <cell r="A218" t="str">
            <v>5. 부대시설공</v>
          </cell>
          <cell r="F218">
            <v>2984548</v>
          </cell>
          <cell r="H218">
            <v>799593</v>
          </cell>
          <cell r="J218">
            <v>1865785</v>
          </cell>
          <cell r="L218">
            <v>319170</v>
          </cell>
        </row>
        <row r="219">
          <cell r="A219" t="str">
            <v>하수관거인식테이프</v>
          </cell>
          <cell r="B219" t="str">
            <v>5cmX20m</v>
          </cell>
          <cell r="C219" t="str">
            <v>M</v>
          </cell>
          <cell r="D219">
            <v>475.2</v>
          </cell>
          <cell r="E219">
            <v>1300</v>
          </cell>
          <cell r="F219">
            <v>617760</v>
          </cell>
          <cell r="G219">
            <v>1100</v>
          </cell>
          <cell r="H219">
            <v>522720</v>
          </cell>
          <cell r="I219">
            <v>200</v>
          </cell>
          <cell r="J219">
            <v>95040</v>
          </cell>
          <cell r="K219">
            <v>0</v>
          </cell>
          <cell r="L219">
            <v>0</v>
          </cell>
        </row>
        <row r="220">
          <cell r="A220" t="str">
            <v>하수관내 C.C.T.V조사</v>
          </cell>
          <cell r="B220" t="str">
            <v>하수관내 C.C.T.V 조사</v>
          </cell>
          <cell r="C220" t="str">
            <v>M</v>
          </cell>
          <cell r="D220">
            <v>475.2</v>
          </cell>
          <cell r="E220">
            <v>1700</v>
          </cell>
          <cell r="F220">
            <v>807840</v>
          </cell>
          <cell r="G220">
            <v>100</v>
          </cell>
          <cell r="H220">
            <v>47520</v>
          </cell>
          <cell r="I220">
            <v>1000</v>
          </cell>
          <cell r="J220">
            <v>475200</v>
          </cell>
          <cell r="K220">
            <v>600</v>
          </cell>
          <cell r="L220">
            <v>285120</v>
          </cell>
          <cell r="M220" t="str">
            <v>No.40</v>
          </cell>
        </row>
        <row r="221">
          <cell r="A221" t="str">
            <v>돌담헐기</v>
          </cell>
          <cell r="B221" t="str">
            <v>소형브레커+공기압축기</v>
          </cell>
          <cell r="C221" t="str">
            <v>M3</v>
          </cell>
          <cell r="D221">
            <v>2.5499999999999998</v>
          </cell>
          <cell r="E221">
            <v>22800</v>
          </cell>
          <cell r="F221">
            <v>58140</v>
          </cell>
          <cell r="G221">
            <v>1000</v>
          </cell>
          <cell r="H221">
            <v>2550</v>
          </cell>
          <cell r="I221">
            <v>21800</v>
          </cell>
          <cell r="J221">
            <v>55590</v>
          </cell>
          <cell r="K221">
            <v>0</v>
          </cell>
          <cell r="L221">
            <v>0</v>
          </cell>
          <cell r="M221" t="str">
            <v>No.26</v>
          </cell>
        </row>
        <row r="222">
          <cell r="A222" t="str">
            <v>돌담쌓기(재활용)</v>
          </cell>
          <cell r="B222" t="str">
            <v>B0.5 X H1.9</v>
          </cell>
          <cell r="C222" t="str">
            <v>M2</v>
          </cell>
          <cell r="D222">
            <v>5.0999999999999996</v>
          </cell>
          <cell r="E222">
            <v>35500</v>
          </cell>
          <cell r="F222">
            <v>181050</v>
          </cell>
          <cell r="G222">
            <v>200</v>
          </cell>
          <cell r="H222">
            <v>1020</v>
          </cell>
          <cell r="I222">
            <v>34800</v>
          </cell>
          <cell r="J222">
            <v>177480</v>
          </cell>
          <cell r="K222">
            <v>500</v>
          </cell>
          <cell r="L222">
            <v>2550</v>
          </cell>
          <cell r="M222" t="str">
            <v>No.114</v>
          </cell>
        </row>
        <row r="223">
          <cell r="A223" t="str">
            <v>P.E관 접합 및 부설</v>
          </cell>
          <cell r="B223" t="str">
            <v>Φ500M/M</v>
          </cell>
          <cell r="C223" t="str">
            <v>개소</v>
          </cell>
          <cell r="D223">
            <v>5</v>
          </cell>
          <cell r="E223">
            <v>14400</v>
          </cell>
          <cell r="F223">
            <v>72000</v>
          </cell>
          <cell r="G223">
            <v>0</v>
          </cell>
          <cell r="H223">
            <v>0</v>
          </cell>
          <cell r="I223">
            <v>14400</v>
          </cell>
          <cell r="J223">
            <v>72000</v>
          </cell>
          <cell r="K223">
            <v>0</v>
          </cell>
          <cell r="L223">
            <v>0</v>
          </cell>
          <cell r="M223" t="str">
            <v>No.41</v>
          </cell>
        </row>
        <row r="224">
          <cell r="A224" t="str">
            <v>가성토(토사,B.H0.7)</v>
          </cell>
          <cell r="B224" t="str">
            <v>현장토유용</v>
          </cell>
          <cell r="C224" t="str">
            <v>M3</v>
          </cell>
          <cell r="D224">
            <v>45</v>
          </cell>
          <cell r="E224">
            <v>1800</v>
          </cell>
          <cell r="F224">
            <v>81000</v>
          </cell>
          <cell r="G224">
            <v>400</v>
          </cell>
          <cell r="H224">
            <v>18000</v>
          </cell>
          <cell r="I224">
            <v>700</v>
          </cell>
          <cell r="J224">
            <v>31500</v>
          </cell>
          <cell r="K224">
            <v>700</v>
          </cell>
          <cell r="L224">
            <v>31500</v>
          </cell>
          <cell r="M224" t="str">
            <v>#.20</v>
          </cell>
        </row>
        <row r="225">
          <cell r="A225" t="str">
            <v>P.P 마대쌓기 및 헐기</v>
          </cell>
          <cell r="C225" t="str">
            <v>M2</v>
          </cell>
          <cell r="D225">
            <v>21.63</v>
          </cell>
          <cell r="E225">
            <v>53000</v>
          </cell>
          <cell r="F225">
            <v>1146390</v>
          </cell>
          <cell r="G225">
            <v>8900</v>
          </cell>
          <cell r="H225">
            <v>192507</v>
          </cell>
          <cell r="I225">
            <v>44100</v>
          </cell>
          <cell r="J225">
            <v>953883</v>
          </cell>
          <cell r="K225">
            <v>0</v>
          </cell>
          <cell r="L225">
            <v>0</v>
          </cell>
          <cell r="M225" t="str">
            <v>#.21</v>
          </cell>
        </row>
        <row r="226">
          <cell r="A226" t="str">
            <v>비닐깔기</v>
          </cell>
          <cell r="C226" t="str">
            <v>M2</v>
          </cell>
          <cell r="D226">
            <v>25.46</v>
          </cell>
          <cell r="E226">
            <v>800</v>
          </cell>
          <cell r="F226">
            <v>20368</v>
          </cell>
          <cell r="G226">
            <v>600</v>
          </cell>
          <cell r="H226">
            <v>15276</v>
          </cell>
          <cell r="I226">
            <v>200</v>
          </cell>
          <cell r="J226">
            <v>5092</v>
          </cell>
          <cell r="K226">
            <v>0</v>
          </cell>
          <cell r="L226">
            <v>0</v>
          </cell>
          <cell r="M226" t="str">
            <v>No.8</v>
          </cell>
        </row>
        <row r="228">
          <cell r="A228" t="str">
            <v>6. 운 반 공</v>
          </cell>
          <cell r="F228">
            <v>629077</v>
          </cell>
          <cell r="H228">
            <v>187000</v>
          </cell>
          <cell r="J228">
            <v>204000</v>
          </cell>
          <cell r="L228">
            <v>238077</v>
          </cell>
        </row>
        <row r="229">
          <cell r="A229" t="str">
            <v>철근운반</v>
          </cell>
          <cell r="C229" t="str">
            <v>TON</v>
          </cell>
          <cell r="D229">
            <v>0.95299999999999996</v>
          </cell>
          <cell r="E229">
            <v>9000</v>
          </cell>
          <cell r="F229">
            <v>8577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9000</v>
          </cell>
          <cell r="L229">
            <v>8577</v>
          </cell>
          <cell r="M229" t="str">
            <v>#.15</v>
          </cell>
        </row>
        <row r="230">
          <cell r="A230" t="str">
            <v>보조기층운반</v>
          </cell>
          <cell r="C230" t="str">
            <v>M3</v>
          </cell>
          <cell r="D230">
            <v>85</v>
          </cell>
          <cell r="E230">
            <v>7300</v>
          </cell>
          <cell r="F230">
            <v>620500</v>
          </cell>
          <cell r="G230">
            <v>2200</v>
          </cell>
          <cell r="H230">
            <v>187000</v>
          </cell>
          <cell r="I230">
            <v>2400</v>
          </cell>
          <cell r="J230">
            <v>204000</v>
          </cell>
          <cell r="K230">
            <v>2700</v>
          </cell>
          <cell r="L230">
            <v>229500</v>
          </cell>
          <cell r="M230" t="str">
            <v>#.18</v>
          </cell>
        </row>
        <row r="245">
          <cell r="A245" t="str">
            <v>3. A3-LINE  차집관로</v>
          </cell>
          <cell r="C245" t="str">
            <v>식</v>
          </cell>
          <cell r="D245">
            <v>1</v>
          </cell>
          <cell r="F245">
            <v>99003017</v>
          </cell>
          <cell r="H245">
            <v>32365090</v>
          </cell>
          <cell r="J245">
            <v>52430657</v>
          </cell>
          <cell r="L245">
            <v>14207270</v>
          </cell>
        </row>
        <row r="247">
          <cell r="A247" t="str">
            <v>1. 토    공</v>
          </cell>
          <cell r="F247">
            <v>52401134</v>
          </cell>
          <cell r="H247">
            <v>23945484</v>
          </cell>
          <cell r="J247">
            <v>22761055</v>
          </cell>
          <cell r="L247">
            <v>5694595</v>
          </cell>
        </row>
        <row r="248">
          <cell r="A248" t="str">
            <v>터파기:보조기층</v>
          </cell>
          <cell r="B248" t="str">
            <v>B.H 0.7㎥</v>
          </cell>
          <cell r="C248" t="str">
            <v>M3</v>
          </cell>
          <cell r="D248">
            <v>210.24</v>
          </cell>
          <cell r="E248">
            <v>1100</v>
          </cell>
          <cell r="F248">
            <v>231264</v>
          </cell>
          <cell r="G248">
            <v>300</v>
          </cell>
          <cell r="H248">
            <v>63072</v>
          </cell>
          <cell r="I248">
            <v>400</v>
          </cell>
          <cell r="J248">
            <v>84096</v>
          </cell>
          <cell r="K248">
            <v>400</v>
          </cell>
          <cell r="L248">
            <v>84096</v>
          </cell>
          <cell r="M248" t="str">
            <v>#.1</v>
          </cell>
        </row>
        <row r="249">
          <cell r="A249" t="str">
            <v>터파기:토사(육상),기계80+인력20</v>
          </cell>
          <cell r="B249" t="str">
            <v>B.H 0.7㎥</v>
          </cell>
          <cell r="C249" t="str">
            <v>M3</v>
          </cell>
          <cell r="D249">
            <v>2947.85</v>
          </cell>
          <cell r="E249">
            <v>2000</v>
          </cell>
          <cell r="F249">
            <v>5895700</v>
          </cell>
          <cell r="G249">
            <v>100</v>
          </cell>
          <cell r="H249">
            <v>294785</v>
          </cell>
          <cell r="I249">
            <v>1600</v>
          </cell>
          <cell r="J249">
            <v>4716560</v>
          </cell>
          <cell r="K249">
            <v>300</v>
          </cell>
          <cell r="L249">
            <v>884355</v>
          </cell>
          <cell r="M249" t="str">
            <v>#.2</v>
          </cell>
        </row>
        <row r="250">
          <cell r="A250" t="str">
            <v>기계터파기(연암)</v>
          </cell>
          <cell r="B250" t="str">
            <v>B.H0.7+브레이커</v>
          </cell>
          <cell r="C250" t="str">
            <v>M3</v>
          </cell>
          <cell r="D250">
            <v>109.87</v>
          </cell>
          <cell r="E250">
            <v>18400</v>
          </cell>
          <cell r="F250">
            <v>2021608</v>
          </cell>
          <cell r="G250">
            <v>2800</v>
          </cell>
          <cell r="H250">
            <v>307636</v>
          </cell>
          <cell r="I250">
            <v>7300</v>
          </cell>
          <cell r="J250">
            <v>802051</v>
          </cell>
          <cell r="K250">
            <v>8300</v>
          </cell>
          <cell r="L250">
            <v>911921</v>
          </cell>
          <cell r="M250" t="str">
            <v>#.3</v>
          </cell>
        </row>
        <row r="251">
          <cell r="A251" t="str">
            <v>되메우기 및 다짐</v>
          </cell>
          <cell r="B251" t="str">
            <v>B.H 0.7+플래이트 콤펙터</v>
          </cell>
          <cell r="C251" t="str">
            <v>M3</v>
          </cell>
          <cell r="D251">
            <v>2513.8200000000002</v>
          </cell>
          <cell r="E251">
            <v>3500</v>
          </cell>
          <cell r="F251">
            <v>8798370</v>
          </cell>
          <cell r="G251">
            <v>400</v>
          </cell>
          <cell r="H251">
            <v>1005528</v>
          </cell>
          <cell r="I251">
            <v>2600</v>
          </cell>
          <cell r="J251">
            <v>6535932</v>
          </cell>
          <cell r="K251">
            <v>500</v>
          </cell>
          <cell r="L251">
            <v>1256910</v>
          </cell>
          <cell r="M251" t="str">
            <v>#.4</v>
          </cell>
        </row>
        <row r="252">
          <cell r="A252" t="str">
            <v>사토운반:연암</v>
          </cell>
          <cell r="B252" t="str">
            <v>B.H0.7 + D.T15</v>
          </cell>
          <cell r="C252" t="str">
            <v>M3</v>
          </cell>
          <cell r="D252">
            <v>109.87</v>
          </cell>
          <cell r="E252">
            <v>12000</v>
          </cell>
          <cell r="F252">
            <v>1318440</v>
          </cell>
          <cell r="G252">
            <v>4500</v>
          </cell>
          <cell r="H252">
            <v>494415</v>
          </cell>
          <cell r="I252">
            <v>3500</v>
          </cell>
          <cell r="J252">
            <v>384545</v>
          </cell>
          <cell r="K252">
            <v>4000</v>
          </cell>
          <cell r="L252">
            <v>439480</v>
          </cell>
          <cell r="M252" t="str">
            <v>#.7</v>
          </cell>
        </row>
        <row r="253">
          <cell r="A253" t="str">
            <v>모래부설 및 다짐(B.H 0.7M3,관로기초)</v>
          </cell>
          <cell r="B253" t="str">
            <v>기계90%+인력10%</v>
          </cell>
          <cell r="C253" t="str">
            <v>M3</v>
          </cell>
          <cell r="D253">
            <v>394.82</v>
          </cell>
          <cell r="E253">
            <v>1300</v>
          </cell>
          <cell r="F253">
            <v>513266</v>
          </cell>
          <cell r="G253">
            <v>200</v>
          </cell>
          <cell r="H253">
            <v>78964</v>
          </cell>
          <cell r="I253">
            <v>700</v>
          </cell>
          <cell r="J253">
            <v>276374</v>
          </cell>
          <cell r="K253">
            <v>400</v>
          </cell>
          <cell r="L253">
            <v>157928</v>
          </cell>
          <cell r="M253" t="str">
            <v>#.8</v>
          </cell>
        </row>
        <row r="254">
          <cell r="A254" t="str">
            <v>바닥면 고르기</v>
          </cell>
          <cell r="B254" t="str">
            <v>연암</v>
          </cell>
          <cell r="C254" t="str">
            <v>M2</v>
          </cell>
          <cell r="D254">
            <v>288.10000000000002</v>
          </cell>
          <cell r="E254">
            <v>5400</v>
          </cell>
          <cell r="F254">
            <v>1555740</v>
          </cell>
          <cell r="G254">
            <v>500</v>
          </cell>
          <cell r="H254">
            <v>144050</v>
          </cell>
          <cell r="I254">
            <v>4600</v>
          </cell>
          <cell r="J254">
            <v>1325260</v>
          </cell>
          <cell r="K254">
            <v>300</v>
          </cell>
          <cell r="L254">
            <v>86430</v>
          </cell>
          <cell r="M254" t="str">
            <v>No.2</v>
          </cell>
        </row>
        <row r="255">
          <cell r="A255" t="str">
            <v>아스팔트포장 절단</v>
          </cell>
          <cell r="C255" t="str">
            <v>M</v>
          </cell>
          <cell r="D255">
            <v>1323.96</v>
          </cell>
          <cell r="E255">
            <v>1800</v>
          </cell>
          <cell r="F255">
            <v>2383128</v>
          </cell>
          <cell r="G255">
            <v>900</v>
          </cell>
          <cell r="H255">
            <v>1191564</v>
          </cell>
          <cell r="I255">
            <v>800</v>
          </cell>
          <cell r="J255">
            <v>1059168</v>
          </cell>
          <cell r="K255">
            <v>100</v>
          </cell>
          <cell r="L255">
            <v>132396</v>
          </cell>
          <cell r="M255" t="str">
            <v>No.3</v>
          </cell>
        </row>
        <row r="256">
          <cell r="A256" t="str">
            <v>아스팔트포장 파취</v>
          </cell>
          <cell r="B256" t="str">
            <v>기계</v>
          </cell>
          <cell r="C256" t="str">
            <v>M3</v>
          </cell>
          <cell r="D256">
            <v>64.69</v>
          </cell>
          <cell r="E256">
            <v>15300</v>
          </cell>
          <cell r="F256">
            <v>989757</v>
          </cell>
          <cell r="G256">
            <v>2300</v>
          </cell>
          <cell r="H256">
            <v>148787</v>
          </cell>
          <cell r="I256">
            <v>6300</v>
          </cell>
          <cell r="J256">
            <v>407547</v>
          </cell>
          <cell r="K256">
            <v>6700</v>
          </cell>
          <cell r="L256">
            <v>433423</v>
          </cell>
          <cell r="M256" t="str">
            <v>#.10</v>
          </cell>
        </row>
        <row r="257">
          <cell r="A257" t="str">
            <v>아스팔트 포장포설</v>
          </cell>
          <cell r="B257" t="str">
            <v>기층10cm+표층5cm</v>
          </cell>
          <cell r="C257" t="str">
            <v>a</v>
          </cell>
          <cell r="D257">
            <v>4.3099999999999996</v>
          </cell>
          <cell r="E257">
            <v>3812100</v>
          </cell>
          <cell r="F257">
            <v>16430151</v>
          </cell>
          <cell r="G257">
            <v>3372300</v>
          </cell>
          <cell r="H257">
            <v>14534613</v>
          </cell>
          <cell r="I257">
            <v>409100</v>
          </cell>
          <cell r="J257">
            <v>1763221</v>
          </cell>
          <cell r="K257">
            <v>30700</v>
          </cell>
          <cell r="L257">
            <v>132317</v>
          </cell>
          <cell r="M257" t="str">
            <v>No.4</v>
          </cell>
        </row>
        <row r="258">
          <cell r="A258" t="str">
            <v>보조기층포설 및 다짐</v>
          </cell>
          <cell r="B258" t="str">
            <v>T=30cm</v>
          </cell>
          <cell r="C258" t="str">
            <v>M3</v>
          </cell>
          <cell r="D258">
            <v>113.62</v>
          </cell>
          <cell r="E258">
            <v>2800</v>
          </cell>
          <cell r="F258">
            <v>318136</v>
          </cell>
          <cell r="G258">
            <v>400</v>
          </cell>
          <cell r="H258">
            <v>45448</v>
          </cell>
          <cell r="I258">
            <v>1700</v>
          </cell>
          <cell r="J258">
            <v>193154</v>
          </cell>
          <cell r="K258">
            <v>700</v>
          </cell>
          <cell r="L258">
            <v>79534</v>
          </cell>
          <cell r="M258" t="str">
            <v>#.11</v>
          </cell>
        </row>
        <row r="259">
          <cell r="A259" t="str">
            <v>폐기물운반</v>
          </cell>
          <cell r="B259" t="str">
            <v>B.H0.7 + D.T15</v>
          </cell>
          <cell r="C259" t="str">
            <v>M3</v>
          </cell>
          <cell r="D259">
            <v>129.1</v>
          </cell>
          <cell r="E259">
            <v>12300</v>
          </cell>
          <cell r="F259">
            <v>1587930</v>
          </cell>
          <cell r="G259">
            <v>4600</v>
          </cell>
          <cell r="H259">
            <v>593860</v>
          </cell>
          <cell r="I259">
            <v>3500</v>
          </cell>
          <cell r="J259">
            <v>451850</v>
          </cell>
          <cell r="K259">
            <v>4200</v>
          </cell>
          <cell r="L259">
            <v>542220</v>
          </cell>
          <cell r="M259" t="str">
            <v>#.12</v>
          </cell>
        </row>
        <row r="260">
          <cell r="A260" t="str">
            <v>콘크리트포장 절단</v>
          </cell>
          <cell r="C260" t="str">
            <v>M</v>
          </cell>
          <cell r="D260">
            <v>505.4</v>
          </cell>
          <cell r="E260">
            <v>2000</v>
          </cell>
          <cell r="F260">
            <v>1010800</v>
          </cell>
          <cell r="G260">
            <v>900</v>
          </cell>
          <cell r="H260">
            <v>454860</v>
          </cell>
          <cell r="I260">
            <v>1000</v>
          </cell>
          <cell r="J260">
            <v>505400</v>
          </cell>
          <cell r="K260">
            <v>100</v>
          </cell>
          <cell r="L260">
            <v>50540</v>
          </cell>
          <cell r="M260" t="str">
            <v>No.5</v>
          </cell>
        </row>
        <row r="261">
          <cell r="A261" t="str">
            <v>콘크리트포장 깨기</v>
          </cell>
          <cell r="B261" t="str">
            <v>T=30cm미만</v>
          </cell>
          <cell r="C261" t="str">
            <v>M3</v>
          </cell>
          <cell r="D261">
            <v>64.41</v>
          </cell>
          <cell r="E261">
            <v>15200</v>
          </cell>
          <cell r="F261">
            <v>979032</v>
          </cell>
          <cell r="G261">
            <v>2200</v>
          </cell>
          <cell r="H261">
            <v>141702</v>
          </cell>
          <cell r="I261">
            <v>6300</v>
          </cell>
          <cell r="J261">
            <v>405783</v>
          </cell>
          <cell r="K261">
            <v>6700</v>
          </cell>
          <cell r="L261">
            <v>431547</v>
          </cell>
          <cell r="M261" t="str">
            <v>#.13</v>
          </cell>
        </row>
        <row r="262">
          <cell r="A262" t="str">
            <v>콘크리트포장 포설</v>
          </cell>
          <cell r="B262" t="str">
            <v>T=20cm</v>
          </cell>
          <cell r="C262" t="str">
            <v>M3</v>
          </cell>
          <cell r="D262">
            <v>64.41</v>
          </cell>
          <cell r="E262">
            <v>103500</v>
          </cell>
          <cell r="F262">
            <v>6666435</v>
          </cell>
          <cell r="G262">
            <v>52500</v>
          </cell>
          <cell r="H262">
            <v>3381525</v>
          </cell>
          <cell r="I262">
            <v>51000</v>
          </cell>
          <cell r="J262">
            <v>3284910</v>
          </cell>
          <cell r="K262">
            <v>0</v>
          </cell>
          <cell r="L262">
            <v>0</v>
          </cell>
          <cell r="M262" t="str">
            <v>No.6</v>
          </cell>
        </row>
        <row r="263">
          <cell r="A263" t="str">
            <v>모래부설(B.H 0.7M3)</v>
          </cell>
          <cell r="B263" t="str">
            <v>기계90%+인력10%</v>
          </cell>
          <cell r="C263" t="str">
            <v>M3</v>
          </cell>
          <cell r="D263">
            <v>9.66</v>
          </cell>
          <cell r="E263">
            <v>1300</v>
          </cell>
          <cell r="F263">
            <v>12558</v>
          </cell>
          <cell r="G263">
            <v>200</v>
          </cell>
          <cell r="H263">
            <v>1932</v>
          </cell>
          <cell r="I263">
            <v>700</v>
          </cell>
          <cell r="J263">
            <v>6762</v>
          </cell>
          <cell r="K263">
            <v>400</v>
          </cell>
          <cell r="L263">
            <v>3864</v>
          </cell>
          <cell r="M263" t="str">
            <v>#.14</v>
          </cell>
        </row>
        <row r="264">
          <cell r="A264" t="str">
            <v>와이어메쉬깔기</v>
          </cell>
          <cell r="B264" t="str">
            <v>#8X100X100</v>
          </cell>
          <cell r="C264" t="str">
            <v>M2</v>
          </cell>
          <cell r="D264">
            <v>322.05</v>
          </cell>
          <cell r="E264">
            <v>3000</v>
          </cell>
          <cell r="F264">
            <v>966150</v>
          </cell>
          <cell r="G264">
            <v>2000</v>
          </cell>
          <cell r="H264">
            <v>644100</v>
          </cell>
          <cell r="I264">
            <v>1000</v>
          </cell>
          <cell r="J264">
            <v>322050</v>
          </cell>
          <cell r="K264">
            <v>0</v>
          </cell>
          <cell r="L264">
            <v>0</v>
          </cell>
          <cell r="M264" t="str">
            <v>No.7</v>
          </cell>
        </row>
        <row r="265">
          <cell r="A265" t="str">
            <v>보조기층포설 및 다짐</v>
          </cell>
          <cell r="B265" t="str">
            <v>T=30cm</v>
          </cell>
          <cell r="C265" t="str">
            <v>M3</v>
          </cell>
          <cell r="D265">
            <v>96.62</v>
          </cell>
          <cell r="E265">
            <v>2800</v>
          </cell>
          <cell r="F265">
            <v>270536</v>
          </cell>
          <cell r="G265">
            <v>400</v>
          </cell>
          <cell r="H265">
            <v>38648</v>
          </cell>
          <cell r="I265">
            <v>1700</v>
          </cell>
          <cell r="J265">
            <v>164254</v>
          </cell>
          <cell r="K265">
            <v>700</v>
          </cell>
          <cell r="L265">
            <v>67634</v>
          </cell>
          <cell r="M265" t="str">
            <v>#.11</v>
          </cell>
        </row>
        <row r="266">
          <cell r="A266" t="str">
            <v>신축재</v>
          </cell>
          <cell r="B266" t="str">
            <v>T=1.5cm</v>
          </cell>
          <cell r="C266" t="str">
            <v>M2</v>
          </cell>
          <cell r="D266">
            <v>12.88</v>
          </cell>
          <cell r="E266">
            <v>12600</v>
          </cell>
          <cell r="F266">
            <v>162288</v>
          </cell>
          <cell r="G266">
            <v>12000</v>
          </cell>
          <cell r="H266">
            <v>154560</v>
          </cell>
          <cell r="I266">
            <v>600</v>
          </cell>
          <cell r="J266">
            <v>7728</v>
          </cell>
          <cell r="K266">
            <v>0</v>
          </cell>
          <cell r="L266">
            <v>0</v>
          </cell>
        </row>
        <row r="267">
          <cell r="A267" t="str">
            <v>양생(비닐)</v>
          </cell>
          <cell r="C267" t="str">
            <v>M2</v>
          </cell>
          <cell r="D267">
            <v>322.05</v>
          </cell>
          <cell r="E267">
            <v>900</v>
          </cell>
          <cell r="F267">
            <v>289845</v>
          </cell>
          <cell r="G267">
            <v>700</v>
          </cell>
          <cell r="H267">
            <v>225435</v>
          </cell>
          <cell r="I267">
            <v>200</v>
          </cell>
          <cell r="J267">
            <v>64410</v>
          </cell>
          <cell r="K267">
            <v>0</v>
          </cell>
          <cell r="L267">
            <v>0</v>
          </cell>
          <cell r="M267" t="str">
            <v>No.8</v>
          </cell>
        </row>
        <row r="269">
          <cell r="A269" t="str">
            <v>2. 관 로 공</v>
          </cell>
          <cell r="F269">
            <v>20803880</v>
          </cell>
          <cell r="H269">
            <v>86760</v>
          </cell>
          <cell r="J269">
            <v>15369020</v>
          </cell>
          <cell r="L269">
            <v>5348100</v>
          </cell>
        </row>
        <row r="270">
          <cell r="A270" t="str">
            <v>K.P메카니칼접합및부설(기계)</v>
          </cell>
          <cell r="B270" t="str">
            <v>ø250M/M</v>
          </cell>
          <cell r="C270" t="str">
            <v>개소</v>
          </cell>
          <cell r="D270">
            <v>363</v>
          </cell>
          <cell r="E270">
            <v>53200</v>
          </cell>
          <cell r="F270">
            <v>19311600</v>
          </cell>
          <cell r="G270">
            <v>0</v>
          </cell>
          <cell r="H270">
            <v>0</v>
          </cell>
          <cell r="I270">
            <v>39200</v>
          </cell>
          <cell r="J270">
            <v>14229600</v>
          </cell>
          <cell r="K270">
            <v>14000</v>
          </cell>
          <cell r="L270">
            <v>5082000</v>
          </cell>
          <cell r="M270" t="str">
            <v>No.9</v>
          </cell>
        </row>
        <row r="271">
          <cell r="A271" t="str">
            <v>레미콘타설</v>
          </cell>
          <cell r="B271" t="str">
            <v>무근구조물</v>
          </cell>
          <cell r="C271" t="str">
            <v>M3</v>
          </cell>
          <cell r="D271">
            <v>0.6</v>
          </cell>
          <cell r="E271">
            <v>16000</v>
          </cell>
          <cell r="F271">
            <v>9600</v>
          </cell>
          <cell r="G271">
            <v>0</v>
          </cell>
          <cell r="H271">
            <v>0</v>
          </cell>
          <cell r="I271">
            <v>16000</v>
          </cell>
          <cell r="J271">
            <v>9600</v>
          </cell>
          <cell r="K271">
            <v>0</v>
          </cell>
          <cell r="L271">
            <v>0</v>
          </cell>
          <cell r="M271" t="str">
            <v>No.10</v>
          </cell>
        </row>
        <row r="272">
          <cell r="A272" t="str">
            <v>합판거푸집</v>
          </cell>
          <cell r="B272" t="str">
            <v>0-7m:6회</v>
          </cell>
          <cell r="C272" t="str">
            <v>M2</v>
          </cell>
          <cell r="D272">
            <v>4.1399999999999997</v>
          </cell>
          <cell r="E272">
            <v>12000</v>
          </cell>
          <cell r="F272">
            <v>49680</v>
          </cell>
          <cell r="G272">
            <v>4000</v>
          </cell>
          <cell r="H272">
            <v>16560</v>
          </cell>
          <cell r="I272">
            <v>8000</v>
          </cell>
          <cell r="J272">
            <v>33120</v>
          </cell>
          <cell r="K272">
            <v>0</v>
          </cell>
          <cell r="L272">
            <v>0</v>
          </cell>
          <cell r="M272" t="str">
            <v>No.11</v>
          </cell>
        </row>
        <row r="273">
          <cell r="A273" t="str">
            <v>주철관 절단</v>
          </cell>
          <cell r="B273" t="str">
            <v>ø250M/M</v>
          </cell>
          <cell r="C273" t="str">
            <v>개소</v>
          </cell>
          <cell r="D273">
            <v>19</v>
          </cell>
          <cell r="E273">
            <v>21200</v>
          </cell>
          <cell r="F273">
            <v>402800</v>
          </cell>
          <cell r="G273">
            <v>1000</v>
          </cell>
          <cell r="H273">
            <v>19000</v>
          </cell>
          <cell r="I273">
            <v>20000</v>
          </cell>
          <cell r="J273">
            <v>380000</v>
          </cell>
          <cell r="K273">
            <v>200</v>
          </cell>
          <cell r="L273">
            <v>3800</v>
          </cell>
          <cell r="M273" t="str">
            <v>No.12</v>
          </cell>
        </row>
        <row r="274">
          <cell r="A274" t="str">
            <v>K.P메카니칼접합및부설(인력)</v>
          </cell>
          <cell r="B274" t="str">
            <v>ø100M/M(이형관)</v>
          </cell>
          <cell r="C274" t="str">
            <v>개소</v>
          </cell>
          <cell r="D274">
            <v>1</v>
          </cell>
          <cell r="E274">
            <v>11800</v>
          </cell>
          <cell r="F274">
            <v>11800</v>
          </cell>
          <cell r="G274">
            <v>0</v>
          </cell>
          <cell r="H274">
            <v>0</v>
          </cell>
          <cell r="I274">
            <v>9500</v>
          </cell>
          <cell r="J274">
            <v>9500</v>
          </cell>
          <cell r="K274">
            <v>2300</v>
          </cell>
          <cell r="L274">
            <v>2300</v>
          </cell>
          <cell r="M274" t="str">
            <v>No.115</v>
          </cell>
        </row>
        <row r="275">
          <cell r="A275" t="str">
            <v>K.P메카니칼접합및부설(기계)</v>
          </cell>
          <cell r="B275" t="str">
            <v>ø250M/M(이형관)</v>
          </cell>
          <cell r="C275" t="str">
            <v>개소</v>
          </cell>
          <cell r="D275">
            <v>35</v>
          </cell>
          <cell r="E275">
            <v>17700</v>
          </cell>
          <cell r="F275">
            <v>619500</v>
          </cell>
          <cell r="G275">
            <v>0</v>
          </cell>
          <cell r="H275">
            <v>0</v>
          </cell>
          <cell r="I275">
            <v>12900</v>
          </cell>
          <cell r="J275">
            <v>451500</v>
          </cell>
          <cell r="K275">
            <v>4800</v>
          </cell>
          <cell r="L275">
            <v>168000</v>
          </cell>
          <cell r="M275" t="str">
            <v>No.13</v>
          </cell>
        </row>
        <row r="276">
          <cell r="A276" t="str">
            <v>플랜지관 접합및부설</v>
          </cell>
          <cell r="B276" t="str">
            <v>ø100M/M(이형관)</v>
          </cell>
          <cell r="C276" t="str">
            <v>개소</v>
          </cell>
          <cell r="D276">
            <v>2</v>
          </cell>
          <cell r="E276">
            <v>24000</v>
          </cell>
          <cell r="F276">
            <v>48000</v>
          </cell>
          <cell r="G276">
            <v>500</v>
          </cell>
          <cell r="H276">
            <v>1000</v>
          </cell>
          <cell r="I276">
            <v>23500</v>
          </cell>
          <cell r="J276">
            <v>47000</v>
          </cell>
          <cell r="K276">
            <v>0</v>
          </cell>
          <cell r="L276">
            <v>0</v>
          </cell>
          <cell r="M276" t="str">
            <v>No.116</v>
          </cell>
        </row>
        <row r="277">
          <cell r="A277" t="str">
            <v>제수변접합및부설</v>
          </cell>
          <cell r="B277" t="str">
            <v>기계:Φ80mm</v>
          </cell>
          <cell r="C277" t="str">
            <v>개소</v>
          </cell>
          <cell r="D277">
            <v>2</v>
          </cell>
          <cell r="E277">
            <v>68000</v>
          </cell>
          <cell r="F277">
            <v>136000</v>
          </cell>
          <cell r="G277">
            <v>8700</v>
          </cell>
          <cell r="H277">
            <v>17400</v>
          </cell>
          <cell r="I277">
            <v>39300</v>
          </cell>
          <cell r="J277">
            <v>78600</v>
          </cell>
          <cell r="K277">
            <v>20000</v>
          </cell>
          <cell r="L277">
            <v>40000</v>
          </cell>
          <cell r="M277" t="str">
            <v>No.117</v>
          </cell>
        </row>
        <row r="278">
          <cell r="A278" t="str">
            <v>제수변접합및부설</v>
          </cell>
          <cell r="B278" t="str">
            <v>기계:Φ100mm</v>
          </cell>
          <cell r="C278" t="str">
            <v>개소</v>
          </cell>
          <cell r="D278">
            <v>1</v>
          </cell>
          <cell r="E278">
            <v>79500</v>
          </cell>
          <cell r="F278">
            <v>79500</v>
          </cell>
          <cell r="G278">
            <v>12200</v>
          </cell>
          <cell r="H278">
            <v>12200</v>
          </cell>
          <cell r="I278">
            <v>47300</v>
          </cell>
          <cell r="J278">
            <v>47300</v>
          </cell>
          <cell r="K278">
            <v>20000</v>
          </cell>
          <cell r="L278">
            <v>20000</v>
          </cell>
          <cell r="M278" t="str">
            <v>No.48</v>
          </cell>
        </row>
        <row r="279">
          <cell r="A279" t="str">
            <v>공기변접합및부설</v>
          </cell>
          <cell r="B279" t="str">
            <v>기계:Φ80mm</v>
          </cell>
          <cell r="C279" t="str">
            <v>개소</v>
          </cell>
          <cell r="D279">
            <v>2</v>
          </cell>
          <cell r="E279">
            <v>67700</v>
          </cell>
          <cell r="F279">
            <v>135400</v>
          </cell>
          <cell r="G279">
            <v>10300</v>
          </cell>
          <cell r="H279">
            <v>20600</v>
          </cell>
          <cell r="I279">
            <v>41400</v>
          </cell>
          <cell r="J279">
            <v>82800</v>
          </cell>
          <cell r="K279">
            <v>16000</v>
          </cell>
          <cell r="L279">
            <v>32000</v>
          </cell>
          <cell r="M279" t="str">
            <v>No.118</v>
          </cell>
        </row>
        <row r="281">
          <cell r="A281" t="str">
            <v>3. 구조물공</v>
          </cell>
          <cell r="F281">
            <v>3566856</v>
          </cell>
          <cell r="H281">
            <v>677461</v>
          </cell>
          <cell r="J281">
            <v>2858250</v>
          </cell>
          <cell r="L281">
            <v>31145</v>
          </cell>
        </row>
        <row r="282">
          <cell r="A282" t="str">
            <v>레미콘타설</v>
          </cell>
          <cell r="B282" t="str">
            <v>무근구조물</v>
          </cell>
          <cell r="C282" t="str">
            <v>M3</v>
          </cell>
          <cell r="D282">
            <v>2.21</v>
          </cell>
          <cell r="E282">
            <v>16000</v>
          </cell>
          <cell r="F282">
            <v>35360</v>
          </cell>
          <cell r="G282">
            <v>0</v>
          </cell>
          <cell r="H282">
            <v>0</v>
          </cell>
          <cell r="I282">
            <v>16000</v>
          </cell>
          <cell r="J282">
            <v>35360</v>
          </cell>
          <cell r="K282">
            <v>0</v>
          </cell>
          <cell r="L282">
            <v>0</v>
          </cell>
          <cell r="M282" t="str">
            <v>No.10</v>
          </cell>
        </row>
        <row r="283">
          <cell r="A283" t="str">
            <v>레미콘타설</v>
          </cell>
          <cell r="B283" t="str">
            <v>철근구조물</v>
          </cell>
          <cell r="C283" t="str">
            <v>M3</v>
          </cell>
          <cell r="D283">
            <v>29.87</v>
          </cell>
          <cell r="E283">
            <v>21700</v>
          </cell>
          <cell r="F283">
            <v>648179</v>
          </cell>
          <cell r="G283">
            <v>400</v>
          </cell>
          <cell r="H283">
            <v>11948</v>
          </cell>
          <cell r="I283">
            <v>21000</v>
          </cell>
          <cell r="J283">
            <v>627270</v>
          </cell>
          <cell r="K283">
            <v>300</v>
          </cell>
          <cell r="L283">
            <v>8961</v>
          </cell>
          <cell r="M283" t="str">
            <v>No.14</v>
          </cell>
        </row>
        <row r="284">
          <cell r="A284" t="str">
            <v>합판거푸집</v>
          </cell>
          <cell r="B284" t="str">
            <v>0-7m:6회</v>
          </cell>
          <cell r="C284" t="str">
            <v>M2</v>
          </cell>
          <cell r="D284">
            <v>3.54</v>
          </cell>
          <cell r="E284">
            <v>12000</v>
          </cell>
          <cell r="F284">
            <v>42480</v>
          </cell>
          <cell r="G284">
            <v>4000</v>
          </cell>
          <cell r="H284">
            <v>14160</v>
          </cell>
          <cell r="I284">
            <v>8000</v>
          </cell>
          <cell r="J284">
            <v>28320</v>
          </cell>
          <cell r="K284">
            <v>0</v>
          </cell>
          <cell r="L284">
            <v>0</v>
          </cell>
          <cell r="M284" t="str">
            <v>No.11</v>
          </cell>
        </row>
        <row r="285">
          <cell r="A285" t="str">
            <v>합판거푸집</v>
          </cell>
          <cell r="B285" t="str">
            <v>0-7m:3회</v>
          </cell>
          <cell r="C285" t="str">
            <v>M2</v>
          </cell>
          <cell r="D285">
            <v>75.66</v>
          </cell>
          <cell r="E285">
            <v>17100</v>
          </cell>
          <cell r="F285">
            <v>1293786</v>
          </cell>
          <cell r="G285">
            <v>5300</v>
          </cell>
          <cell r="H285">
            <v>400998</v>
          </cell>
          <cell r="I285">
            <v>11800</v>
          </cell>
          <cell r="J285">
            <v>892788</v>
          </cell>
          <cell r="K285">
            <v>0</v>
          </cell>
          <cell r="L285">
            <v>0</v>
          </cell>
          <cell r="M285" t="str">
            <v>No.15</v>
          </cell>
        </row>
        <row r="286">
          <cell r="A286" t="str">
            <v>원형거푸집</v>
          </cell>
          <cell r="B286" t="str">
            <v>3 회</v>
          </cell>
          <cell r="C286" t="str">
            <v>M2</v>
          </cell>
          <cell r="D286">
            <v>3.96</v>
          </cell>
          <cell r="E286">
            <v>38600</v>
          </cell>
          <cell r="F286">
            <v>152856</v>
          </cell>
          <cell r="G286">
            <v>11500</v>
          </cell>
          <cell r="H286">
            <v>45540</v>
          </cell>
          <cell r="I286">
            <v>27100</v>
          </cell>
          <cell r="J286">
            <v>107316</v>
          </cell>
          <cell r="K286">
            <v>0</v>
          </cell>
          <cell r="L286">
            <v>0</v>
          </cell>
          <cell r="M286" t="str">
            <v>No.16</v>
          </cell>
        </row>
        <row r="287">
          <cell r="A287" t="str">
            <v>시공이음 설치</v>
          </cell>
          <cell r="B287" t="str">
            <v>PVC,B=150X5mm</v>
          </cell>
          <cell r="C287" t="str">
            <v>M</v>
          </cell>
          <cell r="D287">
            <v>15.62</v>
          </cell>
          <cell r="E287">
            <v>13700</v>
          </cell>
          <cell r="F287">
            <v>213994</v>
          </cell>
          <cell r="G287">
            <v>2400</v>
          </cell>
          <cell r="H287">
            <v>37488</v>
          </cell>
          <cell r="I287">
            <v>11300</v>
          </cell>
          <cell r="J287">
            <v>176506</v>
          </cell>
          <cell r="K287">
            <v>0</v>
          </cell>
          <cell r="L287">
            <v>0</v>
          </cell>
          <cell r="M287" t="str">
            <v>No.17</v>
          </cell>
        </row>
        <row r="288">
          <cell r="A288" t="str">
            <v>철근가공및조립</v>
          </cell>
          <cell r="B288" t="str">
            <v>보통</v>
          </cell>
          <cell r="C288" t="str">
            <v>TON</v>
          </cell>
          <cell r="D288">
            <v>1.2649999999999999</v>
          </cell>
          <cell r="E288">
            <v>327000</v>
          </cell>
          <cell r="F288">
            <v>413655</v>
          </cell>
          <cell r="G288">
            <v>4000</v>
          </cell>
          <cell r="H288">
            <v>5060</v>
          </cell>
          <cell r="I288">
            <v>317000</v>
          </cell>
          <cell r="J288">
            <v>401005</v>
          </cell>
          <cell r="K288">
            <v>6000</v>
          </cell>
          <cell r="L288">
            <v>7590</v>
          </cell>
          <cell r="M288" t="str">
            <v>No.18</v>
          </cell>
        </row>
        <row r="289">
          <cell r="A289" t="str">
            <v>자갈부설(B.H 0.7)</v>
          </cell>
          <cell r="B289" t="str">
            <v>기계90%+인력10%</v>
          </cell>
          <cell r="C289" t="str">
            <v>M3</v>
          </cell>
          <cell r="D289">
            <v>0.26</v>
          </cell>
          <cell r="E289">
            <v>3000</v>
          </cell>
          <cell r="F289">
            <v>780</v>
          </cell>
          <cell r="G289">
            <v>200</v>
          </cell>
          <cell r="H289">
            <v>52</v>
          </cell>
          <cell r="I289">
            <v>2500</v>
          </cell>
          <cell r="J289">
            <v>650</v>
          </cell>
          <cell r="K289">
            <v>300</v>
          </cell>
          <cell r="L289">
            <v>78</v>
          </cell>
          <cell r="M289" t="str">
            <v>#.5</v>
          </cell>
        </row>
        <row r="290">
          <cell r="A290" t="str">
            <v>사다리설치(STS)</v>
          </cell>
          <cell r="C290" t="str">
            <v>M</v>
          </cell>
          <cell r="D290">
            <v>4.18</v>
          </cell>
          <cell r="E290">
            <v>10900</v>
          </cell>
          <cell r="F290">
            <v>45562</v>
          </cell>
          <cell r="G290">
            <v>6600</v>
          </cell>
          <cell r="H290">
            <v>27588</v>
          </cell>
          <cell r="I290">
            <v>4100</v>
          </cell>
          <cell r="J290">
            <v>17138</v>
          </cell>
          <cell r="K290">
            <v>200</v>
          </cell>
          <cell r="L290">
            <v>836</v>
          </cell>
          <cell r="M290" t="str">
            <v>No.19</v>
          </cell>
        </row>
        <row r="291">
          <cell r="A291" t="str">
            <v>맨홀뚜껑설치</v>
          </cell>
          <cell r="B291" t="str">
            <v>(주철재)</v>
          </cell>
          <cell r="C291" t="str">
            <v>조</v>
          </cell>
          <cell r="D291">
            <v>3</v>
          </cell>
          <cell r="E291">
            <v>45800</v>
          </cell>
          <cell r="F291">
            <v>137400</v>
          </cell>
          <cell r="G291">
            <v>0</v>
          </cell>
          <cell r="H291">
            <v>0</v>
          </cell>
          <cell r="I291">
            <v>45800</v>
          </cell>
          <cell r="J291">
            <v>137400</v>
          </cell>
          <cell r="K291">
            <v>0</v>
          </cell>
          <cell r="L291">
            <v>0</v>
          </cell>
          <cell r="M291" t="str">
            <v>No.20</v>
          </cell>
        </row>
        <row r="292">
          <cell r="A292" t="str">
            <v>강관비계</v>
          </cell>
          <cell r="B292" t="str">
            <v>3개월</v>
          </cell>
          <cell r="C292" t="str">
            <v>M2</v>
          </cell>
          <cell r="D292">
            <v>45.6</v>
          </cell>
          <cell r="E292">
            <v>9200</v>
          </cell>
          <cell r="F292">
            <v>419520</v>
          </cell>
          <cell r="G292">
            <v>2300</v>
          </cell>
          <cell r="H292">
            <v>104880</v>
          </cell>
          <cell r="I292">
            <v>6600</v>
          </cell>
          <cell r="J292">
            <v>300960</v>
          </cell>
          <cell r="K292">
            <v>300</v>
          </cell>
          <cell r="L292">
            <v>13680</v>
          </cell>
          <cell r="M292" t="str">
            <v>No.33</v>
          </cell>
        </row>
        <row r="293">
          <cell r="A293" t="str">
            <v>강관동바리(3개월)</v>
          </cell>
          <cell r="B293" t="str">
            <v>H=0-4.2M</v>
          </cell>
          <cell r="C293" t="str">
            <v>공M3</v>
          </cell>
          <cell r="D293">
            <v>6.85</v>
          </cell>
          <cell r="E293">
            <v>6300</v>
          </cell>
          <cell r="F293">
            <v>43155</v>
          </cell>
          <cell r="G293">
            <v>200</v>
          </cell>
          <cell r="H293">
            <v>1370</v>
          </cell>
          <cell r="I293">
            <v>6100</v>
          </cell>
          <cell r="J293">
            <v>41785</v>
          </cell>
          <cell r="K293">
            <v>0</v>
          </cell>
          <cell r="L293">
            <v>0</v>
          </cell>
          <cell r="M293" t="str">
            <v>No.21</v>
          </cell>
        </row>
        <row r="294">
          <cell r="A294" t="str">
            <v>양생(비닐)</v>
          </cell>
          <cell r="C294" t="str">
            <v>M2</v>
          </cell>
          <cell r="D294">
            <v>8.86</v>
          </cell>
          <cell r="E294">
            <v>900</v>
          </cell>
          <cell r="F294">
            <v>7974</v>
          </cell>
          <cell r="G294">
            <v>700</v>
          </cell>
          <cell r="H294">
            <v>6202</v>
          </cell>
          <cell r="I294">
            <v>200</v>
          </cell>
          <cell r="J294">
            <v>1772</v>
          </cell>
          <cell r="K294">
            <v>0</v>
          </cell>
          <cell r="L294">
            <v>0</v>
          </cell>
          <cell r="M294" t="str">
            <v>No.8</v>
          </cell>
        </row>
        <row r="295">
          <cell r="A295" t="str">
            <v>시공이음면정리(치핑)</v>
          </cell>
          <cell r="B295" t="str">
            <v>인력</v>
          </cell>
          <cell r="C295" t="str">
            <v>M2</v>
          </cell>
          <cell r="D295">
            <v>4.66</v>
          </cell>
          <cell r="E295">
            <v>19000</v>
          </cell>
          <cell r="F295">
            <v>88540</v>
          </cell>
          <cell r="G295">
            <v>500</v>
          </cell>
          <cell r="H295">
            <v>2330</v>
          </cell>
          <cell r="I295">
            <v>18500</v>
          </cell>
          <cell r="J295">
            <v>86210</v>
          </cell>
          <cell r="K295">
            <v>0</v>
          </cell>
          <cell r="L295">
            <v>0</v>
          </cell>
          <cell r="M295" t="str">
            <v>No.22</v>
          </cell>
        </row>
        <row r="296">
          <cell r="A296" t="str">
            <v>스페이서(T=75MM)</v>
          </cell>
          <cell r="C296" t="str">
            <v>EA</v>
          </cell>
          <cell r="D296">
            <v>15</v>
          </cell>
          <cell r="E296">
            <v>100</v>
          </cell>
          <cell r="F296">
            <v>1500</v>
          </cell>
          <cell r="G296">
            <v>100</v>
          </cell>
          <cell r="H296">
            <v>1500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</row>
        <row r="297">
          <cell r="A297" t="str">
            <v>수팽창고무지수판 설치</v>
          </cell>
          <cell r="B297" t="str">
            <v>20X10</v>
          </cell>
          <cell r="C297" t="str">
            <v>M</v>
          </cell>
          <cell r="D297">
            <v>4.45</v>
          </cell>
          <cell r="E297">
            <v>3900</v>
          </cell>
          <cell r="F297">
            <v>17355</v>
          </cell>
          <cell r="G297">
            <v>3100</v>
          </cell>
          <cell r="H297">
            <v>13795</v>
          </cell>
          <cell r="I297">
            <v>800</v>
          </cell>
          <cell r="J297">
            <v>3560</v>
          </cell>
          <cell r="K297">
            <v>0</v>
          </cell>
          <cell r="L297">
            <v>0</v>
          </cell>
          <cell r="M297" t="str">
            <v>No.23</v>
          </cell>
        </row>
        <row r="298">
          <cell r="A298" t="str">
            <v>P.V.C 파이프(VG1)</v>
          </cell>
          <cell r="B298" t="str">
            <v>Φ100M/M</v>
          </cell>
          <cell r="C298" t="str">
            <v>M</v>
          </cell>
          <cell r="D298">
            <v>0.7</v>
          </cell>
          <cell r="E298">
            <v>6800</v>
          </cell>
          <cell r="F298">
            <v>4760</v>
          </cell>
          <cell r="G298">
            <v>6500</v>
          </cell>
          <cell r="H298">
            <v>4550</v>
          </cell>
          <cell r="I298">
            <v>300</v>
          </cell>
          <cell r="J298">
            <v>210</v>
          </cell>
          <cell r="K298">
            <v>0</v>
          </cell>
          <cell r="L298">
            <v>0</v>
          </cell>
        </row>
        <row r="300">
          <cell r="A300" t="str">
            <v>4. 부대시설공</v>
          </cell>
          <cell r="F300">
            <v>19504040</v>
          </cell>
          <cell r="H300">
            <v>7173585</v>
          </cell>
          <cell r="J300">
            <v>10916732</v>
          </cell>
          <cell r="L300">
            <v>1413723</v>
          </cell>
        </row>
        <row r="301">
          <cell r="A301" t="str">
            <v>하수관거인식테이프</v>
          </cell>
          <cell r="B301" t="str">
            <v>5cmX20m</v>
          </cell>
          <cell r="C301" t="str">
            <v>M</v>
          </cell>
          <cell r="D301">
            <v>2175.5</v>
          </cell>
          <cell r="E301">
            <v>1300</v>
          </cell>
          <cell r="F301">
            <v>2828150</v>
          </cell>
          <cell r="G301">
            <v>1100</v>
          </cell>
          <cell r="H301">
            <v>2393050</v>
          </cell>
          <cell r="I301">
            <v>200</v>
          </cell>
          <cell r="J301">
            <v>435100</v>
          </cell>
          <cell r="K301">
            <v>0</v>
          </cell>
          <cell r="L301">
            <v>0</v>
          </cell>
        </row>
        <row r="302">
          <cell r="A302" t="str">
            <v>주철관수압시험비</v>
          </cell>
          <cell r="B302" t="str">
            <v>Φ250:200m당1회</v>
          </cell>
          <cell r="C302" t="str">
            <v>회</v>
          </cell>
          <cell r="D302">
            <v>11</v>
          </cell>
          <cell r="E302">
            <v>451400</v>
          </cell>
          <cell r="F302">
            <v>4965400</v>
          </cell>
          <cell r="G302">
            <v>213800</v>
          </cell>
          <cell r="H302">
            <v>2351800</v>
          </cell>
          <cell r="I302">
            <v>237600</v>
          </cell>
          <cell r="J302">
            <v>2613600</v>
          </cell>
          <cell r="K302">
            <v>0</v>
          </cell>
          <cell r="L302">
            <v>0</v>
          </cell>
          <cell r="M302" t="str">
            <v>No.28</v>
          </cell>
        </row>
        <row r="303">
          <cell r="A303" t="str">
            <v>콘크리트 절단</v>
          </cell>
          <cell r="C303" t="str">
            <v>M</v>
          </cell>
          <cell r="D303">
            <v>2.6</v>
          </cell>
          <cell r="E303">
            <v>2000</v>
          </cell>
          <cell r="F303">
            <v>5200</v>
          </cell>
          <cell r="G303">
            <v>900</v>
          </cell>
          <cell r="H303">
            <v>2340</v>
          </cell>
          <cell r="I303">
            <v>1000</v>
          </cell>
          <cell r="J303">
            <v>2600</v>
          </cell>
          <cell r="K303">
            <v>100</v>
          </cell>
          <cell r="L303">
            <v>260</v>
          </cell>
          <cell r="M303" t="str">
            <v>No.5</v>
          </cell>
        </row>
        <row r="304">
          <cell r="A304" t="str">
            <v>무근 구조물헐기</v>
          </cell>
          <cell r="B304" t="str">
            <v>소형브레커+공기압축기</v>
          </cell>
          <cell r="C304" t="str">
            <v>M3</v>
          </cell>
          <cell r="D304">
            <v>22.04</v>
          </cell>
          <cell r="E304">
            <v>27100</v>
          </cell>
          <cell r="F304">
            <v>597284</v>
          </cell>
          <cell r="G304">
            <v>2100</v>
          </cell>
          <cell r="H304">
            <v>46284</v>
          </cell>
          <cell r="I304">
            <v>18900</v>
          </cell>
          <cell r="J304">
            <v>416556</v>
          </cell>
          <cell r="K304">
            <v>6100</v>
          </cell>
          <cell r="L304">
            <v>134444</v>
          </cell>
          <cell r="M304" t="str">
            <v>No.26</v>
          </cell>
        </row>
        <row r="305">
          <cell r="A305" t="str">
            <v>콘크리트 복구</v>
          </cell>
          <cell r="C305" t="str">
            <v>M3</v>
          </cell>
          <cell r="D305">
            <v>0.09</v>
          </cell>
          <cell r="E305">
            <v>49700</v>
          </cell>
          <cell r="F305">
            <v>4473</v>
          </cell>
          <cell r="G305">
            <v>43900</v>
          </cell>
          <cell r="H305">
            <v>3951</v>
          </cell>
          <cell r="I305">
            <v>5800</v>
          </cell>
          <cell r="J305">
            <v>522</v>
          </cell>
          <cell r="K305">
            <v>0</v>
          </cell>
          <cell r="L305">
            <v>0</v>
          </cell>
          <cell r="M305" t="str">
            <v>No.14</v>
          </cell>
        </row>
        <row r="306">
          <cell r="A306" t="str">
            <v>합판거푸집</v>
          </cell>
          <cell r="B306" t="str">
            <v>0-7m:3회</v>
          </cell>
          <cell r="C306" t="str">
            <v>M2</v>
          </cell>
          <cell r="D306">
            <v>0.75</v>
          </cell>
          <cell r="E306">
            <v>12000</v>
          </cell>
          <cell r="F306">
            <v>9000</v>
          </cell>
          <cell r="G306">
            <v>4000</v>
          </cell>
          <cell r="H306">
            <v>3000</v>
          </cell>
          <cell r="I306">
            <v>8000</v>
          </cell>
          <cell r="J306">
            <v>6000</v>
          </cell>
          <cell r="K306">
            <v>0</v>
          </cell>
          <cell r="L306">
            <v>0</v>
          </cell>
          <cell r="M306" t="str">
            <v>No.15</v>
          </cell>
        </row>
        <row r="307">
          <cell r="A307" t="str">
            <v>합판거푸집</v>
          </cell>
          <cell r="B307" t="str">
            <v>0-7m:6회</v>
          </cell>
          <cell r="C307" t="str">
            <v>M2</v>
          </cell>
          <cell r="D307">
            <v>65.09</v>
          </cell>
          <cell r="E307">
            <v>17100</v>
          </cell>
          <cell r="F307">
            <v>1113039</v>
          </cell>
          <cell r="G307">
            <v>5300</v>
          </cell>
          <cell r="H307">
            <v>344977</v>
          </cell>
          <cell r="I307">
            <v>11800</v>
          </cell>
          <cell r="J307">
            <v>768062</v>
          </cell>
          <cell r="K307">
            <v>0</v>
          </cell>
          <cell r="L307">
            <v>0</v>
          </cell>
          <cell r="M307" t="str">
            <v>No.11</v>
          </cell>
        </row>
        <row r="308">
          <cell r="A308" t="str">
            <v>수팽창고무지수판 설치</v>
          </cell>
          <cell r="B308" t="str">
            <v>20X10</v>
          </cell>
          <cell r="C308" t="str">
            <v>M</v>
          </cell>
          <cell r="D308">
            <v>0.4</v>
          </cell>
          <cell r="E308">
            <v>3900</v>
          </cell>
          <cell r="F308">
            <v>1560</v>
          </cell>
          <cell r="G308">
            <v>3100</v>
          </cell>
          <cell r="H308">
            <v>1240</v>
          </cell>
          <cell r="I308">
            <v>800</v>
          </cell>
          <cell r="J308">
            <v>320</v>
          </cell>
          <cell r="K308">
            <v>0</v>
          </cell>
          <cell r="L308">
            <v>0</v>
          </cell>
          <cell r="M308" t="str">
            <v>No.23</v>
          </cell>
        </row>
        <row r="309">
          <cell r="A309" t="str">
            <v>시공이음면정리(치핑)</v>
          </cell>
          <cell r="B309" t="str">
            <v>인력</v>
          </cell>
          <cell r="C309" t="str">
            <v>M2</v>
          </cell>
          <cell r="D309">
            <v>0.65</v>
          </cell>
          <cell r="E309">
            <v>19000</v>
          </cell>
          <cell r="F309">
            <v>12350</v>
          </cell>
          <cell r="G309">
            <v>500</v>
          </cell>
          <cell r="H309">
            <v>325</v>
          </cell>
          <cell r="I309">
            <v>18500</v>
          </cell>
          <cell r="J309">
            <v>12025</v>
          </cell>
          <cell r="K309">
            <v>0</v>
          </cell>
          <cell r="L309">
            <v>0</v>
          </cell>
          <cell r="M309" t="str">
            <v>No.22</v>
          </cell>
        </row>
        <row r="310">
          <cell r="A310" t="str">
            <v>신·구 콘크리트 접착제바르기</v>
          </cell>
          <cell r="C310" t="str">
            <v>M2</v>
          </cell>
          <cell r="D310">
            <v>0.65</v>
          </cell>
          <cell r="E310">
            <v>10800</v>
          </cell>
          <cell r="F310">
            <v>7020</v>
          </cell>
          <cell r="G310">
            <v>4400</v>
          </cell>
          <cell r="H310">
            <v>2860</v>
          </cell>
          <cell r="I310">
            <v>6300</v>
          </cell>
          <cell r="J310">
            <v>4095</v>
          </cell>
          <cell r="K310">
            <v>100</v>
          </cell>
          <cell r="L310">
            <v>65</v>
          </cell>
          <cell r="M310" t="str">
            <v>No.30</v>
          </cell>
        </row>
        <row r="311">
          <cell r="A311" t="str">
            <v>폐기물운반</v>
          </cell>
          <cell r="B311" t="str">
            <v>B.H0.7 + D.T15</v>
          </cell>
          <cell r="C311" t="str">
            <v>M3</v>
          </cell>
          <cell r="D311">
            <v>28.32</v>
          </cell>
          <cell r="E311">
            <v>12300</v>
          </cell>
          <cell r="F311">
            <v>348336</v>
          </cell>
          <cell r="G311">
            <v>4600</v>
          </cell>
          <cell r="H311">
            <v>130272</v>
          </cell>
          <cell r="I311">
            <v>3500</v>
          </cell>
          <cell r="J311">
            <v>99120</v>
          </cell>
          <cell r="K311">
            <v>4200</v>
          </cell>
          <cell r="L311">
            <v>118944</v>
          </cell>
          <cell r="M311" t="str">
            <v>#.12</v>
          </cell>
        </row>
        <row r="312">
          <cell r="A312" t="str">
            <v>전석헐기</v>
          </cell>
          <cell r="C312" t="str">
            <v>M2</v>
          </cell>
          <cell r="D312">
            <v>14.4</v>
          </cell>
          <cell r="E312">
            <v>20900</v>
          </cell>
          <cell r="F312">
            <v>300960</v>
          </cell>
          <cell r="G312">
            <v>1000</v>
          </cell>
          <cell r="H312">
            <v>14400</v>
          </cell>
          <cell r="I312">
            <v>19900</v>
          </cell>
          <cell r="J312">
            <v>286560</v>
          </cell>
          <cell r="K312">
            <v>0</v>
          </cell>
          <cell r="L312">
            <v>0</v>
          </cell>
          <cell r="M312" t="str">
            <v>No.56</v>
          </cell>
        </row>
        <row r="313">
          <cell r="A313" t="str">
            <v>전석쌓기</v>
          </cell>
          <cell r="C313" t="str">
            <v>M2</v>
          </cell>
          <cell r="D313">
            <v>14.4</v>
          </cell>
          <cell r="E313">
            <v>38300</v>
          </cell>
          <cell r="F313">
            <v>551520</v>
          </cell>
          <cell r="G313">
            <v>3000</v>
          </cell>
          <cell r="H313">
            <v>43200</v>
          </cell>
          <cell r="I313">
            <v>29700</v>
          </cell>
          <cell r="J313">
            <v>427680</v>
          </cell>
          <cell r="K313">
            <v>5600</v>
          </cell>
          <cell r="L313">
            <v>80640</v>
          </cell>
          <cell r="M313" t="str">
            <v>No.57</v>
          </cell>
        </row>
        <row r="314">
          <cell r="A314" t="str">
            <v>흄관접합및부설(기계,소켓트식)</v>
          </cell>
          <cell r="B314" t="str">
            <v>ø400M/M</v>
          </cell>
          <cell r="C314" t="str">
            <v>본</v>
          </cell>
          <cell r="D314">
            <v>2</v>
          </cell>
          <cell r="E314">
            <v>54900</v>
          </cell>
          <cell r="F314">
            <v>109800</v>
          </cell>
          <cell r="G314">
            <v>2000</v>
          </cell>
          <cell r="H314">
            <v>4000</v>
          </cell>
          <cell r="I314">
            <v>47300</v>
          </cell>
          <cell r="J314">
            <v>94600</v>
          </cell>
          <cell r="K314">
            <v>5600</v>
          </cell>
          <cell r="L314">
            <v>11200</v>
          </cell>
          <cell r="M314" t="str">
            <v>No.119</v>
          </cell>
        </row>
        <row r="315">
          <cell r="A315" t="str">
            <v>흄관접합및부설(기계,소켓트식)</v>
          </cell>
          <cell r="B315" t="str">
            <v>ø500M/M</v>
          </cell>
          <cell r="C315" t="str">
            <v>본</v>
          </cell>
          <cell r="D315">
            <v>17</v>
          </cell>
          <cell r="E315">
            <v>76900</v>
          </cell>
          <cell r="F315">
            <v>1307300</v>
          </cell>
          <cell r="G315">
            <v>2600</v>
          </cell>
          <cell r="H315">
            <v>44200</v>
          </cell>
          <cell r="I315">
            <v>67100</v>
          </cell>
          <cell r="J315">
            <v>1140700</v>
          </cell>
          <cell r="K315">
            <v>7200</v>
          </cell>
          <cell r="L315">
            <v>122400</v>
          </cell>
          <cell r="M315" t="str">
            <v>No.120</v>
          </cell>
        </row>
        <row r="316">
          <cell r="A316" t="str">
            <v>흄관접합및부설(기계,소켓트식)</v>
          </cell>
          <cell r="B316" t="str">
            <v>ø600M/M</v>
          </cell>
          <cell r="C316" t="str">
            <v>본</v>
          </cell>
          <cell r="D316">
            <v>11</v>
          </cell>
          <cell r="E316">
            <v>97200</v>
          </cell>
          <cell r="F316">
            <v>1069200</v>
          </cell>
          <cell r="G316">
            <v>3000</v>
          </cell>
          <cell r="H316">
            <v>33000</v>
          </cell>
          <cell r="I316">
            <v>85700</v>
          </cell>
          <cell r="J316">
            <v>942700</v>
          </cell>
          <cell r="K316">
            <v>8500</v>
          </cell>
          <cell r="L316">
            <v>93500</v>
          </cell>
          <cell r="M316" t="str">
            <v>No.121</v>
          </cell>
        </row>
        <row r="317">
          <cell r="A317" t="str">
            <v>기존 흄관철거</v>
          </cell>
          <cell r="B317" t="str">
            <v>D=400mm</v>
          </cell>
          <cell r="C317" t="str">
            <v>M</v>
          </cell>
          <cell r="D317">
            <v>4.5</v>
          </cell>
          <cell r="E317">
            <v>6600</v>
          </cell>
          <cell r="F317">
            <v>29700</v>
          </cell>
          <cell r="G317">
            <v>2500</v>
          </cell>
          <cell r="H317">
            <v>11250</v>
          </cell>
          <cell r="I317">
            <v>2400</v>
          </cell>
          <cell r="J317">
            <v>10800</v>
          </cell>
          <cell r="K317">
            <v>1700</v>
          </cell>
          <cell r="L317">
            <v>7650</v>
          </cell>
          <cell r="M317" t="str">
            <v>No.122</v>
          </cell>
        </row>
        <row r="318">
          <cell r="A318" t="str">
            <v>기존 흄관철거</v>
          </cell>
          <cell r="B318" t="str">
            <v>D=500mm</v>
          </cell>
          <cell r="C318" t="str">
            <v>M</v>
          </cell>
          <cell r="D318">
            <v>42.9</v>
          </cell>
          <cell r="E318">
            <v>11200</v>
          </cell>
          <cell r="F318">
            <v>480480</v>
          </cell>
          <cell r="G318">
            <v>2400</v>
          </cell>
          <cell r="H318">
            <v>102960</v>
          </cell>
          <cell r="I318">
            <v>6000</v>
          </cell>
          <cell r="J318">
            <v>257400</v>
          </cell>
          <cell r="K318">
            <v>2800</v>
          </cell>
          <cell r="L318">
            <v>120120</v>
          </cell>
          <cell r="M318" t="str">
            <v>No.123</v>
          </cell>
        </row>
        <row r="319">
          <cell r="A319" t="str">
            <v>기존 흄관철거</v>
          </cell>
          <cell r="B319" t="str">
            <v>D=600mm</v>
          </cell>
          <cell r="C319" t="str">
            <v>M</v>
          </cell>
          <cell r="D319">
            <v>27</v>
          </cell>
          <cell r="E319">
            <v>14400</v>
          </cell>
          <cell r="F319">
            <v>388800</v>
          </cell>
          <cell r="G319">
            <v>3800</v>
          </cell>
          <cell r="H319">
            <v>102600</v>
          </cell>
          <cell r="I319">
            <v>6700</v>
          </cell>
          <cell r="J319">
            <v>180900</v>
          </cell>
          <cell r="K319">
            <v>3900</v>
          </cell>
          <cell r="L319">
            <v>105300</v>
          </cell>
          <cell r="M319" t="str">
            <v>No.51</v>
          </cell>
        </row>
        <row r="320">
          <cell r="A320" t="str">
            <v>보차도 경계석 헐기 및 설치</v>
          </cell>
          <cell r="B320" t="str">
            <v>500X200X170</v>
          </cell>
          <cell r="C320" t="str">
            <v>M</v>
          </cell>
          <cell r="D320">
            <v>172</v>
          </cell>
          <cell r="E320">
            <v>24500</v>
          </cell>
          <cell r="F320">
            <v>4214000</v>
          </cell>
          <cell r="G320">
            <v>7300</v>
          </cell>
          <cell r="H320">
            <v>1255600</v>
          </cell>
          <cell r="I320">
            <v>13600</v>
          </cell>
          <cell r="J320">
            <v>2339200</v>
          </cell>
          <cell r="K320">
            <v>3600</v>
          </cell>
          <cell r="L320">
            <v>619200</v>
          </cell>
          <cell r="M320" t="str">
            <v>No.68</v>
          </cell>
        </row>
        <row r="321">
          <cell r="A321" t="str">
            <v>보도블럭파취복구</v>
          </cell>
          <cell r="C321" t="str">
            <v>M2</v>
          </cell>
          <cell r="D321">
            <v>156.82</v>
          </cell>
          <cell r="E321">
            <v>7400</v>
          </cell>
          <cell r="F321">
            <v>1160468</v>
          </cell>
          <cell r="G321">
            <v>1800</v>
          </cell>
          <cell r="H321">
            <v>282276</v>
          </cell>
          <cell r="I321">
            <v>5600</v>
          </cell>
          <cell r="J321">
            <v>878192</v>
          </cell>
          <cell r="K321">
            <v>0</v>
          </cell>
          <cell r="L321">
            <v>0</v>
          </cell>
          <cell r="M321" t="str">
            <v>No.69</v>
          </cell>
        </row>
        <row r="323">
          <cell r="A323" t="str">
            <v>5. 운 반 공</v>
          </cell>
          <cell r="F323">
            <v>2727107</v>
          </cell>
          <cell r="H323">
            <v>481800</v>
          </cell>
          <cell r="J323">
            <v>525600</v>
          </cell>
          <cell r="L323">
            <v>1719707</v>
          </cell>
        </row>
        <row r="324">
          <cell r="A324" t="str">
            <v>철근운반</v>
          </cell>
          <cell r="C324" t="str">
            <v>TON</v>
          </cell>
          <cell r="D324">
            <v>1.3029999999999999</v>
          </cell>
          <cell r="E324">
            <v>9000</v>
          </cell>
          <cell r="F324">
            <v>11727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9000</v>
          </cell>
          <cell r="L324">
            <v>11727</v>
          </cell>
          <cell r="M324" t="str">
            <v>#.15</v>
          </cell>
        </row>
        <row r="325">
          <cell r="A325" t="str">
            <v>주철관 운반</v>
          </cell>
          <cell r="B325" t="str">
            <v>Φ250M/M</v>
          </cell>
          <cell r="C325" t="str">
            <v>본</v>
          </cell>
          <cell r="D325">
            <v>363</v>
          </cell>
          <cell r="E325">
            <v>2700</v>
          </cell>
          <cell r="F325">
            <v>980100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2700</v>
          </cell>
          <cell r="L325">
            <v>980100</v>
          </cell>
          <cell r="M325" t="str">
            <v>#.16</v>
          </cell>
        </row>
        <row r="326">
          <cell r="A326" t="str">
            <v>주철관 운반</v>
          </cell>
          <cell r="B326" t="str">
            <v>이형관</v>
          </cell>
          <cell r="C326" t="str">
            <v>KG</v>
          </cell>
          <cell r="D326">
            <v>1365.8</v>
          </cell>
          <cell r="E326">
            <v>100</v>
          </cell>
          <cell r="F326">
            <v>136580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100</v>
          </cell>
          <cell r="L326">
            <v>136580</v>
          </cell>
          <cell r="M326" t="str">
            <v>#.17</v>
          </cell>
        </row>
        <row r="327">
          <cell r="A327" t="str">
            <v>보조기층운반</v>
          </cell>
          <cell r="C327" t="str">
            <v>M3</v>
          </cell>
          <cell r="D327">
            <v>219</v>
          </cell>
          <cell r="E327">
            <v>7300</v>
          </cell>
          <cell r="F327">
            <v>1598700</v>
          </cell>
          <cell r="G327">
            <v>2200</v>
          </cell>
          <cell r="H327">
            <v>481800</v>
          </cell>
          <cell r="I327">
            <v>2400</v>
          </cell>
          <cell r="J327">
            <v>525600</v>
          </cell>
          <cell r="K327">
            <v>2700</v>
          </cell>
          <cell r="L327">
            <v>591300</v>
          </cell>
          <cell r="M327" t="str">
            <v>#.18</v>
          </cell>
        </row>
        <row r="333">
          <cell r="A333" t="str">
            <v>⊙A-LINE  사급자재비</v>
          </cell>
          <cell r="C333" t="str">
            <v>식</v>
          </cell>
          <cell r="D333">
            <v>1</v>
          </cell>
          <cell r="F333">
            <v>45524940</v>
          </cell>
          <cell r="H333">
            <v>45524940</v>
          </cell>
          <cell r="J333">
            <v>0</v>
          </cell>
          <cell r="L333">
            <v>0</v>
          </cell>
        </row>
        <row r="335">
          <cell r="A335" t="str">
            <v>모  래</v>
          </cell>
          <cell r="C335" t="str">
            <v>M3</v>
          </cell>
          <cell r="D335">
            <v>623</v>
          </cell>
          <cell r="E335">
            <v>17000</v>
          </cell>
          <cell r="F335">
            <v>10591000</v>
          </cell>
          <cell r="G335">
            <v>17000</v>
          </cell>
          <cell r="H335">
            <v>10591000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A336" t="str">
            <v>자  갈</v>
          </cell>
          <cell r="C336" t="str">
            <v>M3</v>
          </cell>
          <cell r="D336">
            <v>0.27</v>
          </cell>
          <cell r="E336">
            <v>8000</v>
          </cell>
          <cell r="F336">
            <v>2160</v>
          </cell>
          <cell r="G336">
            <v>8000</v>
          </cell>
          <cell r="H336">
            <v>2160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</row>
        <row r="337">
          <cell r="A337" t="str">
            <v>잡  석</v>
          </cell>
          <cell r="C337" t="str">
            <v>M3</v>
          </cell>
          <cell r="D337">
            <v>2.62</v>
          </cell>
          <cell r="E337">
            <v>7000</v>
          </cell>
          <cell r="F337">
            <v>18340</v>
          </cell>
          <cell r="G337">
            <v>7000</v>
          </cell>
          <cell r="H337">
            <v>18340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A338" t="str">
            <v>아스팔트유제</v>
          </cell>
          <cell r="B338" t="str">
            <v>RSC-4</v>
          </cell>
          <cell r="C338" t="str">
            <v>DRUM</v>
          </cell>
          <cell r="D338">
            <v>0.89</v>
          </cell>
          <cell r="E338">
            <v>52000</v>
          </cell>
          <cell r="F338">
            <v>46280</v>
          </cell>
          <cell r="G338">
            <v>52000</v>
          </cell>
          <cell r="H338">
            <v>46280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A339" t="str">
            <v>아스팔트유제</v>
          </cell>
          <cell r="B339" t="str">
            <v>MC-1</v>
          </cell>
          <cell r="C339" t="str">
            <v>DRUM</v>
          </cell>
          <cell r="D339">
            <v>1.77</v>
          </cell>
          <cell r="E339">
            <v>58000</v>
          </cell>
          <cell r="F339">
            <v>102660</v>
          </cell>
          <cell r="G339">
            <v>58000</v>
          </cell>
          <cell r="H339">
            <v>102660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A340" t="str">
            <v>주철관 이형관</v>
          </cell>
          <cell r="B340" t="str">
            <v>D300M/M이상 D600M/M이하</v>
          </cell>
          <cell r="C340" t="str">
            <v>KG</v>
          </cell>
          <cell r="D340">
            <v>1365.8</v>
          </cell>
          <cell r="E340">
            <v>2500</v>
          </cell>
          <cell r="F340">
            <v>3414500</v>
          </cell>
          <cell r="G340">
            <v>2500</v>
          </cell>
          <cell r="H340">
            <v>3414500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</row>
        <row r="341">
          <cell r="A341" t="str">
            <v>이중벽 P.E관</v>
          </cell>
          <cell r="B341" t="str">
            <v>Φ250M/M</v>
          </cell>
          <cell r="C341" t="str">
            <v>본</v>
          </cell>
          <cell r="D341">
            <v>150</v>
          </cell>
          <cell r="E341">
            <v>127200</v>
          </cell>
          <cell r="F341">
            <v>19080000</v>
          </cell>
          <cell r="G341">
            <v>127200</v>
          </cell>
          <cell r="H341">
            <v>19080000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</row>
        <row r="342">
          <cell r="A342" t="str">
            <v>이중벽 P.E관 지수단관</v>
          </cell>
          <cell r="B342" t="str">
            <v>Φ250M/M</v>
          </cell>
          <cell r="C342" t="str">
            <v>EA</v>
          </cell>
          <cell r="D342">
            <v>38</v>
          </cell>
          <cell r="E342">
            <v>34900</v>
          </cell>
          <cell r="F342">
            <v>1326200</v>
          </cell>
          <cell r="G342">
            <v>34900</v>
          </cell>
          <cell r="H342">
            <v>1326200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</row>
        <row r="343">
          <cell r="A343" t="str">
            <v>이중벽 P.E 곡관</v>
          </cell>
          <cell r="B343" t="str">
            <v>Φ250M/MX45</v>
          </cell>
          <cell r="C343" t="str">
            <v>EA</v>
          </cell>
          <cell r="D343">
            <v>6</v>
          </cell>
          <cell r="E343">
            <v>61500</v>
          </cell>
          <cell r="F343">
            <v>369000</v>
          </cell>
          <cell r="G343">
            <v>61500</v>
          </cell>
          <cell r="H343">
            <v>369000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</row>
        <row r="344">
          <cell r="A344" t="str">
            <v>보조기층제</v>
          </cell>
          <cell r="C344" t="str">
            <v>M3</v>
          </cell>
          <cell r="D344">
            <v>405</v>
          </cell>
          <cell r="E344">
            <v>6300</v>
          </cell>
          <cell r="F344">
            <v>2551500</v>
          </cell>
          <cell r="G344">
            <v>6300</v>
          </cell>
          <cell r="H344">
            <v>2551500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</row>
        <row r="345">
          <cell r="A345" t="str">
            <v>주철관 접합부품(K.P메카니칼접합)</v>
          </cell>
          <cell r="B345" t="str">
            <v>D=100MM</v>
          </cell>
          <cell r="C345" t="str">
            <v>SET</v>
          </cell>
          <cell r="D345">
            <v>1</v>
          </cell>
          <cell r="E345">
            <v>7100</v>
          </cell>
          <cell r="F345">
            <v>7100</v>
          </cell>
          <cell r="G345">
            <v>7100</v>
          </cell>
          <cell r="H345">
            <v>7100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A346" t="str">
            <v>주철관 접합부품(K.P메카니칼접합)</v>
          </cell>
          <cell r="B346" t="str">
            <v>D=250MM</v>
          </cell>
          <cell r="C346" t="str">
            <v>SET</v>
          </cell>
          <cell r="D346">
            <v>398</v>
          </cell>
          <cell r="E346">
            <v>16000</v>
          </cell>
          <cell r="F346">
            <v>6368000</v>
          </cell>
          <cell r="G346">
            <v>16000</v>
          </cell>
          <cell r="H346">
            <v>6368000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A347" t="str">
            <v>주철관 접합부품(플랜지접합)</v>
          </cell>
          <cell r="B347" t="str">
            <v>D=80MM</v>
          </cell>
          <cell r="C347" t="str">
            <v>SET</v>
          </cell>
          <cell r="D347">
            <v>4</v>
          </cell>
          <cell r="E347">
            <v>1300</v>
          </cell>
          <cell r="F347">
            <v>5200</v>
          </cell>
          <cell r="G347">
            <v>1300</v>
          </cell>
          <cell r="H347">
            <v>5200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A348" t="str">
            <v>주철관 접합부품(플랜지접합)</v>
          </cell>
          <cell r="B348" t="str">
            <v>D=100MM</v>
          </cell>
          <cell r="C348" t="str">
            <v>SET</v>
          </cell>
          <cell r="D348">
            <v>3</v>
          </cell>
          <cell r="E348">
            <v>1400</v>
          </cell>
          <cell r="F348">
            <v>4200</v>
          </cell>
          <cell r="G348">
            <v>1400</v>
          </cell>
          <cell r="H348">
            <v>4200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A349" t="str">
            <v>원심력철근콘크리트관</v>
          </cell>
          <cell r="B349" t="str">
            <v>보통관 400*35(MM)</v>
          </cell>
          <cell r="C349" t="str">
            <v>본</v>
          </cell>
          <cell r="D349">
            <v>2</v>
          </cell>
          <cell r="E349">
            <v>37500</v>
          </cell>
          <cell r="F349">
            <v>75000</v>
          </cell>
          <cell r="G349">
            <v>37500</v>
          </cell>
          <cell r="H349">
            <v>75000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A350" t="str">
            <v>원심력철근콘크리트관</v>
          </cell>
          <cell r="B350" t="str">
            <v>보통관 500*42(MM)</v>
          </cell>
          <cell r="C350" t="str">
            <v>본</v>
          </cell>
          <cell r="D350">
            <v>17</v>
          </cell>
          <cell r="E350">
            <v>48700</v>
          </cell>
          <cell r="F350">
            <v>827900</v>
          </cell>
          <cell r="G350">
            <v>48700</v>
          </cell>
          <cell r="H350">
            <v>827900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A351" t="str">
            <v>원심력철근콘크리트관</v>
          </cell>
          <cell r="B351" t="str">
            <v>보통관 600*50(MM)</v>
          </cell>
          <cell r="C351" t="str">
            <v>본</v>
          </cell>
          <cell r="D351">
            <v>11</v>
          </cell>
          <cell r="E351">
            <v>66900</v>
          </cell>
          <cell r="F351">
            <v>735900</v>
          </cell>
          <cell r="G351">
            <v>66900</v>
          </cell>
          <cell r="H351">
            <v>735900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</row>
        <row r="355">
          <cell r="A355" t="str">
            <v>Ⅱ.B-LINE차집관로(법환P/S→신시가지P/S)</v>
          </cell>
          <cell r="C355" t="str">
            <v>식</v>
          </cell>
          <cell r="D355">
            <v>1</v>
          </cell>
          <cell r="F355">
            <v>230909873</v>
          </cell>
          <cell r="H355">
            <v>115551780</v>
          </cell>
          <cell r="J355">
            <v>85284976</v>
          </cell>
          <cell r="L355">
            <v>30073117</v>
          </cell>
        </row>
        <row r="357">
          <cell r="A357" t="str">
            <v>1. 토    공</v>
          </cell>
          <cell r="F357">
            <v>182641265</v>
          </cell>
          <cell r="H357">
            <v>105799391</v>
          </cell>
          <cell r="J357">
            <v>55512919</v>
          </cell>
          <cell r="L357">
            <v>21328955</v>
          </cell>
        </row>
        <row r="358">
          <cell r="A358" t="str">
            <v>터파기:보조기층</v>
          </cell>
          <cell r="B358" t="str">
            <v>B.H 0.7㎥</v>
          </cell>
          <cell r="C358" t="str">
            <v>M3</v>
          </cell>
          <cell r="D358">
            <v>884.03</v>
          </cell>
          <cell r="E358">
            <v>1100</v>
          </cell>
          <cell r="F358">
            <v>972433</v>
          </cell>
          <cell r="G358">
            <v>300</v>
          </cell>
          <cell r="H358">
            <v>265209</v>
          </cell>
          <cell r="I358">
            <v>400</v>
          </cell>
          <cell r="J358">
            <v>353612</v>
          </cell>
          <cell r="K358">
            <v>400</v>
          </cell>
          <cell r="L358">
            <v>353612</v>
          </cell>
          <cell r="M358" t="str">
            <v>#.1</v>
          </cell>
        </row>
        <row r="359">
          <cell r="A359" t="str">
            <v>터파기:토사(육상),기계80+인력20</v>
          </cell>
          <cell r="B359" t="str">
            <v>B.H 0.7㎥</v>
          </cell>
          <cell r="C359" t="str">
            <v>M3</v>
          </cell>
          <cell r="D359">
            <v>1910.49</v>
          </cell>
          <cell r="E359">
            <v>2000</v>
          </cell>
          <cell r="F359">
            <v>3820980</v>
          </cell>
          <cell r="G359">
            <v>100</v>
          </cell>
          <cell r="H359">
            <v>191049</v>
          </cell>
          <cell r="I359">
            <v>1600</v>
          </cell>
          <cell r="J359">
            <v>3056784</v>
          </cell>
          <cell r="K359">
            <v>300</v>
          </cell>
          <cell r="L359">
            <v>573147</v>
          </cell>
          <cell r="M359" t="str">
            <v>#.2</v>
          </cell>
        </row>
        <row r="360">
          <cell r="A360" t="str">
            <v>기계터파기(연암)</v>
          </cell>
          <cell r="B360" t="str">
            <v>B.H0.7+브레이커</v>
          </cell>
          <cell r="C360" t="str">
            <v>M3</v>
          </cell>
          <cell r="D360">
            <v>748.34</v>
          </cell>
          <cell r="E360">
            <v>18400</v>
          </cell>
          <cell r="F360">
            <v>13769456</v>
          </cell>
          <cell r="G360">
            <v>2800</v>
          </cell>
          <cell r="H360">
            <v>2095352</v>
          </cell>
          <cell r="I360">
            <v>7300</v>
          </cell>
          <cell r="J360">
            <v>5462882</v>
          </cell>
          <cell r="K360">
            <v>8300</v>
          </cell>
          <cell r="L360">
            <v>6211222</v>
          </cell>
          <cell r="M360" t="str">
            <v>#.3</v>
          </cell>
        </row>
        <row r="361">
          <cell r="A361" t="str">
            <v>되메우기 및 다짐</v>
          </cell>
          <cell r="B361" t="str">
            <v>B.H 0.7+플래이트 콤펙터</v>
          </cell>
          <cell r="C361" t="str">
            <v>M3</v>
          </cell>
          <cell r="D361">
            <v>1871.84</v>
          </cell>
          <cell r="E361">
            <v>3500</v>
          </cell>
          <cell r="F361">
            <v>6551440</v>
          </cell>
          <cell r="G361">
            <v>400</v>
          </cell>
          <cell r="H361">
            <v>748736</v>
          </cell>
          <cell r="I361">
            <v>2600</v>
          </cell>
          <cell r="J361">
            <v>4866784</v>
          </cell>
          <cell r="K361">
            <v>500</v>
          </cell>
          <cell r="L361">
            <v>935920</v>
          </cell>
          <cell r="M361" t="str">
            <v>#.4</v>
          </cell>
        </row>
        <row r="362">
          <cell r="A362" t="str">
            <v>잡석부설(B.H 0.7)</v>
          </cell>
          <cell r="B362" t="str">
            <v>기계90%+인력10%</v>
          </cell>
          <cell r="C362" t="str">
            <v>M3</v>
          </cell>
          <cell r="D362">
            <v>172.46</v>
          </cell>
          <cell r="E362">
            <v>3000</v>
          </cell>
          <cell r="F362">
            <v>517380</v>
          </cell>
          <cell r="G362">
            <v>200</v>
          </cell>
          <cell r="H362">
            <v>34492</v>
          </cell>
          <cell r="I362">
            <v>2500</v>
          </cell>
          <cell r="J362">
            <v>431150</v>
          </cell>
          <cell r="K362">
            <v>300</v>
          </cell>
          <cell r="L362">
            <v>51738</v>
          </cell>
          <cell r="M362" t="str">
            <v>#.5</v>
          </cell>
        </row>
        <row r="363">
          <cell r="A363" t="str">
            <v>사토운반:보조기층</v>
          </cell>
          <cell r="B363" t="str">
            <v>B.H0.7 + D.T15</v>
          </cell>
          <cell r="C363" t="str">
            <v>M3</v>
          </cell>
          <cell r="D363">
            <v>884.03</v>
          </cell>
          <cell r="E363">
            <v>7300</v>
          </cell>
          <cell r="F363">
            <v>6453419</v>
          </cell>
          <cell r="G363">
            <v>2700</v>
          </cell>
          <cell r="H363">
            <v>2386881</v>
          </cell>
          <cell r="I363">
            <v>2100</v>
          </cell>
          <cell r="J363">
            <v>1856463</v>
          </cell>
          <cell r="K363">
            <v>2500</v>
          </cell>
          <cell r="L363">
            <v>2210075</v>
          </cell>
          <cell r="M363" t="str">
            <v>#.6</v>
          </cell>
        </row>
        <row r="364">
          <cell r="A364" t="str">
            <v>사토운반:연암</v>
          </cell>
          <cell r="B364" t="str">
            <v>B.H0.7 + D.T15</v>
          </cell>
          <cell r="C364" t="str">
            <v>M3</v>
          </cell>
          <cell r="D364">
            <v>748.34</v>
          </cell>
          <cell r="E364">
            <v>12000</v>
          </cell>
          <cell r="F364">
            <v>8980080</v>
          </cell>
          <cell r="G364">
            <v>4500</v>
          </cell>
          <cell r="H364">
            <v>3367530</v>
          </cell>
          <cell r="I364">
            <v>3500</v>
          </cell>
          <cell r="J364">
            <v>2619190</v>
          </cell>
          <cell r="K364">
            <v>4000</v>
          </cell>
          <cell r="L364">
            <v>2993360</v>
          </cell>
          <cell r="M364" t="str">
            <v>#.7</v>
          </cell>
        </row>
        <row r="365">
          <cell r="A365" t="str">
            <v>모래부설 및 다짐(B.H 0.7M3,관로기초)</v>
          </cell>
          <cell r="B365" t="str">
            <v>기계90%+인력10%</v>
          </cell>
          <cell r="C365" t="str">
            <v>M3</v>
          </cell>
          <cell r="D365">
            <v>354.49</v>
          </cell>
          <cell r="E365">
            <v>2300</v>
          </cell>
          <cell r="F365">
            <v>815327</v>
          </cell>
          <cell r="G365">
            <v>200</v>
          </cell>
          <cell r="H365">
            <v>70898</v>
          </cell>
          <cell r="I365">
            <v>1600</v>
          </cell>
          <cell r="J365">
            <v>567184</v>
          </cell>
          <cell r="K365">
            <v>500</v>
          </cell>
          <cell r="L365">
            <v>177245</v>
          </cell>
          <cell r="M365" t="str">
            <v>#.8</v>
          </cell>
        </row>
        <row r="366">
          <cell r="A366" t="str">
            <v>바닥면 고르기</v>
          </cell>
          <cell r="B366" t="str">
            <v>연암</v>
          </cell>
          <cell r="C366" t="str">
            <v>M2</v>
          </cell>
          <cell r="D366">
            <v>1474.15</v>
          </cell>
          <cell r="E366">
            <v>5400</v>
          </cell>
          <cell r="F366">
            <v>7960410</v>
          </cell>
          <cell r="G366">
            <v>500</v>
          </cell>
          <cell r="H366">
            <v>737075</v>
          </cell>
          <cell r="I366">
            <v>4600</v>
          </cell>
          <cell r="J366">
            <v>6781090</v>
          </cell>
          <cell r="K366">
            <v>300</v>
          </cell>
          <cell r="L366">
            <v>442245</v>
          </cell>
          <cell r="M366" t="str">
            <v>No.2</v>
          </cell>
        </row>
        <row r="367">
          <cell r="A367" t="str">
            <v>성토(토사)</v>
          </cell>
          <cell r="B367" t="str">
            <v>발생토유용</v>
          </cell>
          <cell r="C367" t="str">
            <v>M3</v>
          </cell>
          <cell r="D367">
            <v>6.32</v>
          </cell>
          <cell r="E367">
            <v>3000</v>
          </cell>
          <cell r="F367">
            <v>18960</v>
          </cell>
          <cell r="G367">
            <v>1100</v>
          </cell>
          <cell r="H367">
            <v>6952</v>
          </cell>
          <cell r="I367">
            <v>1100</v>
          </cell>
          <cell r="J367">
            <v>6952</v>
          </cell>
          <cell r="K367">
            <v>800</v>
          </cell>
          <cell r="L367">
            <v>5056</v>
          </cell>
          <cell r="M367" t="str">
            <v>#.9</v>
          </cell>
        </row>
        <row r="368">
          <cell r="A368" t="str">
            <v>아스팔트포장 절단</v>
          </cell>
          <cell r="C368" t="str">
            <v>M</v>
          </cell>
          <cell r="D368">
            <v>3205.4</v>
          </cell>
          <cell r="E368">
            <v>1800</v>
          </cell>
          <cell r="F368">
            <v>5769720</v>
          </cell>
          <cell r="G368">
            <v>900</v>
          </cell>
          <cell r="H368">
            <v>2884860</v>
          </cell>
          <cell r="I368">
            <v>800</v>
          </cell>
          <cell r="J368">
            <v>2564320</v>
          </cell>
          <cell r="K368">
            <v>100</v>
          </cell>
          <cell r="L368">
            <v>320540</v>
          </cell>
          <cell r="M368" t="str">
            <v>No.3</v>
          </cell>
        </row>
        <row r="369">
          <cell r="A369" t="str">
            <v>아스팔트포장 파취</v>
          </cell>
          <cell r="B369" t="str">
            <v>기계</v>
          </cell>
          <cell r="C369" t="str">
            <v>M3</v>
          </cell>
          <cell r="D369">
            <v>338.34</v>
          </cell>
          <cell r="E369">
            <v>15300</v>
          </cell>
          <cell r="F369">
            <v>5176602</v>
          </cell>
          <cell r="G369">
            <v>2300</v>
          </cell>
          <cell r="H369">
            <v>778182</v>
          </cell>
          <cell r="I369">
            <v>6300</v>
          </cell>
          <cell r="J369">
            <v>2131542</v>
          </cell>
          <cell r="K369">
            <v>6700</v>
          </cell>
          <cell r="L369">
            <v>2266878</v>
          </cell>
          <cell r="M369" t="str">
            <v>#.10</v>
          </cell>
        </row>
        <row r="370">
          <cell r="A370" t="str">
            <v>아스팔트 포장포설</v>
          </cell>
          <cell r="B370" t="str">
            <v>기층10cm+표층5cm</v>
          </cell>
          <cell r="C370" t="str">
            <v>a</v>
          </cell>
          <cell r="D370">
            <v>22.56</v>
          </cell>
          <cell r="E370">
            <v>3812100</v>
          </cell>
          <cell r="F370">
            <v>86000976</v>
          </cell>
          <cell r="G370">
            <v>3372300</v>
          </cell>
          <cell r="H370">
            <v>76079088</v>
          </cell>
          <cell r="I370">
            <v>409100</v>
          </cell>
          <cell r="J370">
            <v>9229296</v>
          </cell>
          <cell r="K370">
            <v>30700</v>
          </cell>
          <cell r="L370">
            <v>692592</v>
          </cell>
          <cell r="M370" t="str">
            <v>No.4</v>
          </cell>
        </row>
        <row r="371">
          <cell r="A371" t="str">
            <v>보조기층포설 및 다짐</v>
          </cell>
          <cell r="B371" t="str">
            <v>T=30cm</v>
          </cell>
          <cell r="C371" t="str">
            <v>M3</v>
          </cell>
          <cell r="D371">
            <v>620.74</v>
          </cell>
          <cell r="E371">
            <v>2800</v>
          </cell>
          <cell r="F371">
            <v>1738072</v>
          </cell>
          <cell r="G371">
            <v>400</v>
          </cell>
          <cell r="H371">
            <v>248296</v>
          </cell>
          <cell r="I371">
            <v>1700</v>
          </cell>
          <cell r="J371">
            <v>1055258</v>
          </cell>
          <cell r="K371">
            <v>700</v>
          </cell>
          <cell r="L371">
            <v>434518</v>
          </cell>
          <cell r="M371" t="str">
            <v>#.11</v>
          </cell>
        </row>
        <row r="372">
          <cell r="A372" t="str">
            <v>폐기물운반</v>
          </cell>
          <cell r="B372" t="str">
            <v>B.H0.7 + D.T15</v>
          </cell>
          <cell r="C372" t="str">
            <v>M3</v>
          </cell>
          <cell r="D372">
            <v>518.11</v>
          </cell>
          <cell r="E372">
            <v>12300</v>
          </cell>
          <cell r="F372">
            <v>6372753</v>
          </cell>
          <cell r="G372">
            <v>4600</v>
          </cell>
          <cell r="H372">
            <v>2383306</v>
          </cell>
          <cell r="I372">
            <v>3500</v>
          </cell>
          <cell r="J372">
            <v>1813385</v>
          </cell>
          <cell r="K372">
            <v>4200</v>
          </cell>
          <cell r="L372">
            <v>2176062</v>
          </cell>
          <cell r="M372" t="str">
            <v>#.12</v>
          </cell>
        </row>
        <row r="373">
          <cell r="A373" t="str">
            <v>콘크리트포장 절단</v>
          </cell>
          <cell r="C373" t="str">
            <v>M</v>
          </cell>
          <cell r="D373">
            <v>851.95</v>
          </cell>
          <cell r="E373">
            <v>2000</v>
          </cell>
          <cell r="F373">
            <v>1703900</v>
          </cell>
          <cell r="G373">
            <v>900</v>
          </cell>
          <cell r="H373">
            <v>766755</v>
          </cell>
          <cell r="I373">
            <v>1000</v>
          </cell>
          <cell r="J373">
            <v>851950</v>
          </cell>
          <cell r="K373">
            <v>100</v>
          </cell>
          <cell r="L373">
            <v>85195</v>
          </cell>
          <cell r="M373" t="str">
            <v>No.5</v>
          </cell>
        </row>
        <row r="374">
          <cell r="A374" t="str">
            <v>콘크리트포장 깨기</v>
          </cell>
          <cell r="B374" t="str">
            <v>T=30cm미만</v>
          </cell>
          <cell r="C374" t="str">
            <v>M3</v>
          </cell>
          <cell r="D374">
            <v>179.77</v>
          </cell>
          <cell r="E374">
            <v>15200</v>
          </cell>
          <cell r="F374">
            <v>2732504</v>
          </cell>
          <cell r="G374">
            <v>2200</v>
          </cell>
          <cell r="H374">
            <v>395494</v>
          </cell>
          <cell r="I374">
            <v>6300</v>
          </cell>
          <cell r="J374">
            <v>1132551</v>
          </cell>
          <cell r="K374">
            <v>6700</v>
          </cell>
          <cell r="L374">
            <v>1204459</v>
          </cell>
          <cell r="M374" t="str">
            <v>#.13</v>
          </cell>
        </row>
        <row r="375">
          <cell r="A375" t="str">
            <v>콘크리트포장 포설</v>
          </cell>
          <cell r="B375" t="str">
            <v>T=20cm</v>
          </cell>
          <cell r="C375" t="str">
            <v>M3</v>
          </cell>
          <cell r="D375">
            <v>179.77</v>
          </cell>
          <cell r="E375">
            <v>103500</v>
          </cell>
          <cell r="F375">
            <v>18606195</v>
          </cell>
          <cell r="G375">
            <v>52500</v>
          </cell>
          <cell r="H375">
            <v>9437925</v>
          </cell>
          <cell r="I375">
            <v>51000</v>
          </cell>
          <cell r="J375">
            <v>9168270</v>
          </cell>
          <cell r="K375">
            <v>0</v>
          </cell>
          <cell r="L375">
            <v>0</v>
          </cell>
          <cell r="M375" t="str">
            <v>No.6</v>
          </cell>
        </row>
        <row r="376">
          <cell r="A376" t="str">
            <v>모래부설(B.H 0.7M3)</v>
          </cell>
          <cell r="B376" t="str">
            <v>기계90%+인력10%</v>
          </cell>
          <cell r="C376" t="str">
            <v>M3</v>
          </cell>
          <cell r="D376">
            <v>26.97</v>
          </cell>
          <cell r="E376">
            <v>1300</v>
          </cell>
          <cell r="F376">
            <v>35061</v>
          </cell>
          <cell r="G376">
            <v>200</v>
          </cell>
          <cell r="H376">
            <v>5394</v>
          </cell>
          <cell r="I376">
            <v>700</v>
          </cell>
          <cell r="J376">
            <v>18879</v>
          </cell>
          <cell r="K376">
            <v>400</v>
          </cell>
          <cell r="L376">
            <v>10788</v>
          </cell>
          <cell r="M376" t="str">
            <v>#.14</v>
          </cell>
        </row>
        <row r="377">
          <cell r="A377" t="str">
            <v>와이어메쉬깔기</v>
          </cell>
          <cell r="B377" t="str">
            <v>#8X100X100</v>
          </cell>
          <cell r="C377" t="str">
            <v>M2</v>
          </cell>
          <cell r="D377">
            <v>898.83</v>
          </cell>
          <cell r="E377">
            <v>3000</v>
          </cell>
          <cell r="F377">
            <v>2696490</v>
          </cell>
          <cell r="G377">
            <v>2000</v>
          </cell>
          <cell r="H377">
            <v>1797660</v>
          </cell>
          <cell r="I377">
            <v>1000</v>
          </cell>
          <cell r="J377">
            <v>898830</v>
          </cell>
          <cell r="K377">
            <v>0</v>
          </cell>
          <cell r="L377">
            <v>0</v>
          </cell>
          <cell r="M377" t="str">
            <v>No.7</v>
          </cell>
        </row>
        <row r="378">
          <cell r="A378" t="str">
            <v>보조기층포설 및 다짐</v>
          </cell>
          <cell r="B378" t="str">
            <v>T=30cm</v>
          </cell>
          <cell r="C378" t="str">
            <v>M3</v>
          </cell>
          <cell r="D378">
            <v>263.29000000000002</v>
          </cell>
          <cell r="E378">
            <v>2800</v>
          </cell>
          <cell r="F378">
            <v>737212</v>
          </cell>
          <cell r="G378">
            <v>400</v>
          </cell>
          <cell r="H378">
            <v>105316</v>
          </cell>
          <cell r="I378">
            <v>1700</v>
          </cell>
          <cell r="J378">
            <v>447593</v>
          </cell>
          <cell r="K378">
            <v>700</v>
          </cell>
          <cell r="L378">
            <v>184303</v>
          </cell>
          <cell r="M378" t="str">
            <v>#.11</v>
          </cell>
        </row>
        <row r="379">
          <cell r="A379" t="str">
            <v>신축재</v>
          </cell>
          <cell r="B379" t="str">
            <v>T=1.5cm</v>
          </cell>
          <cell r="C379" t="str">
            <v>M2</v>
          </cell>
          <cell r="D379">
            <v>31.98</v>
          </cell>
          <cell r="E379">
            <v>12600</v>
          </cell>
          <cell r="F379">
            <v>402948</v>
          </cell>
          <cell r="G379">
            <v>12000</v>
          </cell>
          <cell r="H379">
            <v>383760</v>
          </cell>
          <cell r="I379">
            <v>600</v>
          </cell>
          <cell r="J379">
            <v>19188</v>
          </cell>
          <cell r="K379">
            <v>0</v>
          </cell>
          <cell r="L379">
            <v>0</v>
          </cell>
        </row>
        <row r="380">
          <cell r="A380" t="str">
            <v>양생(비닐)</v>
          </cell>
          <cell r="C380" t="str">
            <v>M2</v>
          </cell>
          <cell r="D380">
            <v>898.83</v>
          </cell>
          <cell r="E380">
            <v>900</v>
          </cell>
          <cell r="F380">
            <v>808947</v>
          </cell>
          <cell r="G380">
            <v>700</v>
          </cell>
          <cell r="H380">
            <v>629181</v>
          </cell>
          <cell r="I380">
            <v>200</v>
          </cell>
          <cell r="J380">
            <v>179766</v>
          </cell>
          <cell r="K380">
            <v>0</v>
          </cell>
          <cell r="L380">
            <v>0</v>
          </cell>
          <cell r="M380" t="str">
            <v>No.8</v>
          </cell>
        </row>
        <row r="382">
          <cell r="A382" t="str">
            <v>2. 관 로 공</v>
          </cell>
          <cell r="F382">
            <v>17633280</v>
          </cell>
          <cell r="H382">
            <v>42560</v>
          </cell>
          <cell r="J382">
            <v>13100720</v>
          </cell>
          <cell r="L382">
            <v>4490000</v>
          </cell>
        </row>
        <row r="383">
          <cell r="A383" t="str">
            <v>K.P메카니칼접합및부설(기계)</v>
          </cell>
          <cell r="B383" t="str">
            <v>ø250M/M</v>
          </cell>
          <cell r="C383" t="str">
            <v>개소</v>
          </cell>
          <cell r="D383">
            <v>308</v>
          </cell>
          <cell r="E383">
            <v>53200</v>
          </cell>
          <cell r="F383">
            <v>16385600</v>
          </cell>
          <cell r="G383">
            <v>0</v>
          </cell>
          <cell r="H383">
            <v>0</v>
          </cell>
          <cell r="I383">
            <v>39200</v>
          </cell>
          <cell r="J383">
            <v>12073600</v>
          </cell>
          <cell r="K383">
            <v>14000</v>
          </cell>
          <cell r="L383">
            <v>4312000</v>
          </cell>
          <cell r="M383" t="str">
            <v>No.9</v>
          </cell>
        </row>
        <row r="384">
          <cell r="A384" t="str">
            <v>레미콘타설</v>
          </cell>
          <cell r="B384" t="str">
            <v>무근구조물</v>
          </cell>
          <cell r="C384" t="str">
            <v>M3</v>
          </cell>
          <cell r="D384">
            <v>0.6</v>
          </cell>
          <cell r="E384">
            <v>16000</v>
          </cell>
          <cell r="F384">
            <v>9600</v>
          </cell>
          <cell r="G384">
            <v>0</v>
          </cell>
          <cell r="H384">
            <v>0</v>
          </cell>
          <cell r="I384">
            <v>16000</v>
          </cell>
          <cell r="J384">
            <v>9600</v>
          </cell>
          <cell r="K384">
            <v>0</v>
          </cell>
          <cell r="L384">
            <v>0</v>
          </cell>
          <cell r="M384" t="str">
            <v>No.10</v>
          </cell>
        </row>
        <row r="385">
          <cell r="A385" t="str">
            <v>합판거푸집</v>
          </cell>
          <cell r="B385" t="str">
            <v>0-7m:6회</v>
          </cell>
          <cell r="C385" t="str">
            <v>M2</v>
          </cell>
          <cell r="D385">
            <v>4.1399999999999997</v>
          </cell>
          <cell r="E385">
            <v>12000</v>
          </cell>
          <cell r="F385">
            <v>49680</v>
          </cell>
          <cell r="G385">
            <v>4000</v>
          </cell>
          <cell r="H385">
            <v>16560</v>
          </cell>
          <cell r="I385">
            <v>8000</v>
          </cell>
          <cell r="J385">
            <v>33120</v>
          </cell>
          <cell r="K385">
            <v>0</v>
          </cell>
          <cell r="L385">
            <v>0</v>
          </cell>
          <cell r="M385" t="str">
            <v>No.11</v>
          </cell>
        </row>
        <row r="386">
          <cell r="A386" t="str">
            <v>주철관 절단</v>
          </cell>
          <cell r="B386" t="str">
            <v>ø250M/M</v>
          </cell>
          <cell r="C386" t="str">
            <v>개소</v>
          </cell>
          <cell r="D386">
            <v>26</v>
          </cell>
          <cell r="E386">
            <v>21200</v>
          </cell>
          <cell r="F386">
            <v>551200</v>
          </cell>
          <cell r="G386">
            <v>1000</v>
          </cell>
          <cell r="H386">
            <v>26000</v>
          </cell>
          <cell r="I386">
            <v>20000</v>
          </cell>
          <cell r="J386">
            <v>520000</v>
          </cell>
          <cell r="K386">
            <v>200</v>
          </cell>
          <cell r="L386">
            <v>5200</v>
          </cell>
          <cell r="M386" t="str">
            <v>No.12</v>
          </cell>
        </row>
        <row r="387">
          <cell r="A387" t="str">
            <v>K.P메카니칼접합및부설(기계)</v>
          </cell>
          <cell r="B387" t="str">
            <v>ø250M/M(이형관)</v>
          </cell>
          <cell r="C387" t="str">
            <v>개소</v>
          </cell>
          <cell r="D387">
            <v>36</v>
          </cell>
          <cell r="E387">
            <v>17700</v>
          </cell>
          <cell r="F387">
            <v>637200</v>
          </cell>
          <cell r="G387">
            <v>0</v>
          </cell>
          <cell r="H387">
            <v>0</v>
          </cell>
          <cell r="I387">
            <v>12900</v>
          </cell>
          <cell r="J387">
            <v>464400</v>
          </cell>
          <cell r="K387">
            <v>4800</v>
          </cell>
          <cell r="L387">
            <v>172800</v>
          </cell>
          <cell r="M387" t="str">
            <v>No.13</v>
          </cell>
        </row>
        <row r="389">
          <cell r="A389" t="str">
            <v>3. 우수월류공</v>
          </cell>
          <cell r="F389">
            <v>12442928</v>
          </cell>
          <cell r="H389">
            <v>2484193</v>
          </cell>
          <cell r="J389">
            <v>9927903</v>
          </cell>
          <cell r="L389">
            <v>30832</v>
          </cell>
        </row>
        <row r="390">
          <cell r="A390" t="str">
            <v>레미콘타설</v>
          </cell>
          <cell r="B390" t="str">
            <v>무근구조물</v>
          </cell>
          <cell r="C390" t="str">
            <v>M3</v>
          </cell>
          <cell r="D390">
            <v>161.77000000000001</v>
          </cell>
          <cell r="E390">
            <v>16000</v>
          </cell>
          <cell r="F390">
            <v>2588320</v>
          </cell>
          <cell r="G390">
            <v>0</v>
          </cell>
          <cell r="H390">
            <v>0</v>
          </cell>
          <cell r="I390">
            <v>16000</v>
          </cell>
          <cell r="J390">
            <v>2588320</v>
          </cell>
          <cell r="K390">
            <v>0</v>
          </cell>
          <cell r="L390">
            <v>0</v>
          </cell>
          <cell r="M390" t="str">
            <v>No.10</v>
          </cell>
        </row>
        <row r="391">
          <cell r="A391" t="str">
            <v>레미콘타설</v>
          </cell>
          <cell r="B391" t="str">
            <v>철근구조물</v>
          </cell>
          <cell r="C391" t="str">
            <v>M3</v>
          </cell>
          <cell r="D391">
            <v>21.62</v>
          </cell>
          <cell r="E391">
            <v>21700</v>
          </cell>
          <cell r="F391">
            <v>469154</v>
          </cell>
          <cell r="G391">
            <v>400</v>
          </cell>
          <cell r="H391">
            <v>8648</v>
          </cell>
          <cell r="I391">
            <v>21000</v>
          </cell>
          <cell r="J391">
            <v>454020</v>
          </cell>
          <cell r="K391">
            <v>300</v>
          </cell>
          <cell r="L391">
            <v>6486</v>
          </cell>
          <cell r="M391" t="str">
            <v>No.14</v>
          </cell>
        </row>
        <row r="392">
          <cell r="A392" t="str">
            <v>합판거푸집</v>
          </cell>
          <cell r="B392" t="str">
            <v>0-7m:6회</v>
          </cell>
          <cell r="C392" t="str">
            <v>M2</v>
          </cell>
          <cell r="D392">
            <v>386.22</v>
          </cell>
          <cell r="E392">
            <v>12000</v>
          </cell>
          <cell r="F392">
            <v>4634640</v>
          </cell>
          <cell r="G392">
            <v>4000</v>
          </cell>
          <cell r="H392">
            <v>1544880</v>
          </cell>
          <cell r="I392">
            <v>8000</v>
          </cell>
          <cell r="J392">
            <v>3089760</v>
          </cell>
          <cell r="K392">
            <v>0</v>
          </cell>
          <cell r="L392">
            <v>0</v>
          </cell>
          <cell r="M392" t="str">
            <v>No.11</v>
          </cell>
        </row>
        <row r="393">
          <cell r="A393" t="str">
            <v>합판거푸집</v>
          </cell>
          <cell r="B393" t="str">
            <v>0-7m:3회</v>
          </cell>
          <cell r="C393" t="str">
            <v>M2</v>
          </cell>
          <cell r="D393">
            <v>109.61</v>
          </cell>
          <cell r="E393">
            <v>17100</v>
          </cell>
          <cell r="F393">
            <v>1874331</v>
          </cell>
          <cell r="G393">
            <v>5300</v>
          </cell>
          <cell r="H393">
            <v>580933</v>
          </cell>
          <cell r="I393">
            <v>11800</v>
          </cell>
          <cell r="J393">
            <v>1293398</v>
          </cell>
          <cell r="K393">
            <v>0</v>
          </cell>
          <cell r="L393">
            <v>0</v>
          </cell>
          <cell r="M393" t="str">
            <v>No.15</v>
          </cell>
        </row>
        <row r="394">
          <cell r="A394" t="str">
            <v>원형 거푸집</v>
          </cell>
          <cell r="B394" t="str">
            <v>3 회</v>
          </cell>
          <cell r="C394" t="str">
            <v>M2</v>
          </cell>
          <cell r="D394">
            <v>12.2</v>
          </cell>
          <cell r="E394">
            <v>38600</v>
          </cell>
          <cell r="F394">
            <v>470920</v>
          </cell>
          <cell r="G394">
            <v>11500</v>
          </cell>
          <cell r="H394">
            <v>140300</v>
          </cell>
          <cell r="I394">
            <v>27100</v>
          </cell>
          <cell r="J394">
            <v>330620</v>
          </cell>
          <cell r="K394">
            <v>0</v>
          </cell>
          <cell r="L394">
            <v>0</v>
          </cell>
          <cell r="M394" t="str">
            <v>No.16</v>
          </cell>
        </row>
        <row r="395">
          <cell r="A395" t="str">
            <v>시공이음 설치</v>
          </cell>
          <cell r="B395" t="str">
            <v>PVC,B=150X5mm</v>
          </cell>
          <cell r="C395" t="str">
            <v>M</v>
          </cell>
          <cell r="D395">
            <v>48.4</v>
          </cell>
          <cell r="E395">
            <v>13700</v>
          </cell>
          <cell r="F395">
            <v>663080</v>
          </cell>
          <cell r="G395">
            <v>2400</v>
          </cell>
          <cell r="H395">
            <v>116160</v>
          </cell>
          <cell r="I395">
            <v>11300</v>
          </cell>
          <cell r="J395">
            <v>546920</v>
          </cell>
          <cell r="K395">
            <v>0</v>
          </cell>
          <cell r="L395">
            <v>0</v>
          </cell>
          <cell r="M395" t="str">
            <v>No.17</v>
          </cell>
        </row>
        <row r="396">
          <cell r="A396" t="str">
            <v>철근가공및조립</v>
          </cell>
          <cell r="B396" t="str">
            <v>보통</v>
          </cell>
          <cell r="C396" t="str">
            <v>TON</v>
          </cell>
          <cell r="D396">
            <v>1.651</v>
          </cell>
          <cell r="E396">
            <v>327000</v>
          </cell>
          <cell r="F396">
            <v>539877</v>
          </cell>
          <cell r="G396">
            <v>4000</v>
          </cell>
          <cell r="H396">
            <v>6604</v>
          </cell>
          <cell r="I396">
            <v>317000</v>
          </cell>
          <cell r="J396">
            <v>523367</v>
          </cell>
          <cell r="K396">
            <v>6000</v>
          </cell>
          <cell r="L396">
            <v>9906</v>
          </cell>
          <cell r="M396" t="str">
            <v>No.18</v>
          </cell>
        </row>
        <row r="397">
          <cell r="A397" t="str">
            <v>사다리설치(STS)</v>
          </cell>
          <cell r="C397" t="str">
            <v>M</v>
          </cell>
          <cell r="D397">
            <v>4.6900000000000004</v>
          </cell>
          <cell r="E397">
            <v>10900</v>
          </cell>
          <cell r="F397">
            <v>51121</v>
          </cell>
          <cell r="G397">
            <v>6600</v>
          </cell>
          <cell r="H397">
            <v>30954</v>
          </cell>
          <cell r="I397">
            <v>4100</v>
          </cell>
          <cell r="J397">
            <v>19229</v>
          </cell>
          <cell r="K397">
            <v>200</v>
          </cell>
          <cell r="L397">
            <v>938</v>
          </cell>
          <cell r="M397" t="str">
            <v>No.19</v>
          </cell>
        </row>
        <row r="398">
          <cell r="A398" t="str">
            <v>맨홀뚜껑설치</v>
          </cell>
          <cell r="B398" t="str">
            <v>(주철재)</v>
          </cell>
          <cell r="C398" t="str">
            <v>조</v>
          </cell>
          <cell r="D398">
            <v>10</v>
          </cell>
          <cell r="E398">
            <v>45800</v>
          </cell>
          <cell r="F398">
            <v>458000</v>
          </cell>
          <cell r="G398">
            <v>0</v>
          </cell>
          <cell r="H398">
            <v>0</v>
          </cell>
          <cell r="I398">
            <v>45800</v>
          </cell>
          <cell r="J398">
            <v>458000</v>
          </cell>
          <cell r="K398">
            <v>0</v>
          </cell>
          <cell r="L398">
            <v>0</v>
          </cell>
          <cell r="M398" t="str">
            <v>No.20</v>
          </cell>
        </row>
        <row r="399">
          <cell r="A399" t="str">
            <v>강관동바리(3개월)</v>
          </cell>
          <cell r="B399" t="str">
            <v>H=0-4.2M</v>
          </cell>
          <cell r="C399" t="str">
            <v>공M3</v>
          </cell>
          <cell r="D399">
            <v>8.0500000000000007</v>
          </cell>
          <cell r="E399">
            <v>6300</v>
          </cell>
          <cell r="F399">
            <v>50715</v>
          </cell>
          <cell r="G399">
            <v>200</v>
          </cell>
          <cell r="H399">
            <v>1610</v>
          </cell>
          <cell r="I399">
            <v>6100</v>
          </cell>
          <cell r="J399">
            <v>49105</v>
          </cell>
          <cell r="K399">
            <v>0</v>
          </cell>
          <cell r="L399">
            <v>0</v>
          </cell>
          <cell r="M399" t="str">
            <v>No.21</v>
          </cell>
        </row>
        <row r="400">
          <cell r="A400" t="str">
            <v>양생(비닐)</v>
          </cell>
          <cell r="C400" t="str">
            <v>M2</v>
          </cell>
          <cell r="D400">
            <v>14.45</v>
          </cell>
          <cell r="E400">
            <v>900</v>
          </cell>
          <cell r="F400">
            <v>13005</v>
          </cell>
          <cell r="G400">
            <v>700</v>
          </cell>
          <cell r="H400">
            <v>10115</v>
          </cell>
          <cell r="I400">
            <v>200</v>
          </cell>
          <cell r="J400">
            <v>2890</v>
          </cell>
          <cell r="K400">
            <v>0</v>
          </cell>
          <cell r="L400">
            <v>0</v>
          </cell>
          <cell r="M400" t="str">
            <v>No.8</v>
          </cell>
        </row>
        <row r="401">
          <cell r="A401" t="str">
            <v>시공이음면정리(치핑)</v>
          </cell>
          <cell r="B401" t="str">
            <v>인력</v>
          </cell>
          <cell r="C401" t="str">
            <v>M2</v>
          </cell>
          <cell r="D401">
            <v>9.6999999999999993</v>
          </cell>
          <cell r="E401">
            <v>19000</v>
          </cell>
          <cell r="F401">
            <v>184300</v>
          </cell>
          <cell r="G401">
            <v>500</v>
          </cell>
          <cell r="H401">
            <v>4850</v>
          </cell>
          <cell r="I401">
            <v>18500</v>
          </cell>
          <cell r="J401">
            <v>179450</v>
          </cell>
          <cell r="K401">
            <v>0</v>
          </cell>
          <cell r="L401">
            <v>0</v>
          </cell>
          <cell r="M401" t="str">
            <v>No.22</v>
          </cell>
        </row>
        <row r="402">
          <cell r="A402" t="str">
            <v>스페이서(T=75MM)</v>
          </cell>
          <cell r="C402" t="str">
            <v>EA</v>
          </cell>
          <cell r="D402">
            <v>34</v>
          </cell>
          <cell r="E402">
            <v>100</v>
          </cell>
          <cell r="F402">
            <v>3400</v>
          </cell>
          <cell r="G402">
            <v>100</v>
          </cell>
          <cell r="H402">
            <v>3400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</row>
        <row r="403">
          <cell r="A403" t="str">
            <v>수팽창고무지수판 설치</v>
          </cell>
          <cell r="B403" t="str">
            <v>20X10</v>
          </cell>
          <cell r="C403" t="str">
            <v>M</v>
          </cell>
          <cell r="D403">
            <v>8.59</v>
          </cell>
          <cell r="E403">
            <v>3900</v>
          </cell>
          <cell r="F403">
            <v>33501</v>
          </cell>
          <cell r="G403">
            <v>3100</v>
          </cell>
          <cell r="H403">
            <v>26629</v>
          </cell>
          <cell r="I403">
            <v>800</v>
          </cell>
          <cell r="J403">
            <v>6872</v>
          </cell>
          <cell r="K403">
            <v>0</v>
          </cell>
          <cell r="L403">
            <v>0</v>
          </cell>
          <cell r="M403" t="str">
            <v>No.23</v>
          </cell>
        </row>
        <row r="404">
          <cell r="A404" t="str">
            <v>이중벽P.E관 접합및부설</v>
          </cell>
          <cell r="B404" t="str">
            <v>Φ250M/M</v>
          </cell>
          <cell r="C404" t="str">
            <v>개소</v>
          </cell>
          <cell r="D404">
            <v>25</v>
          </cell>
          <cell r="E404">
            <v>4000</v>
          </cell>
          <cell r="F404">
            <v>100000</v>
          </cell>
          <cell r="G404">
            <v>0</v>
          </cell>
          <cell r="H404">
            <v>0</v>
          </cell>
          <cell r="I404">
            <v>4000</v>
          </cell>
          <cell r="J404">
            <v>100000</v>
          </cell>
          <cell r="K404">
            <v>0</v>
          </cell>
          <cell r="L404">
            <v>0</v>
          </cell>
          <cell r="M404" t="str">
            <v>No.24</v>
          </cell>
        </row>
        <row r="405">
          <cell r="A405" t="str">
            <v>이중벽P.E관 접합및부설</v>
          </cell>
          <cell r="B405" t="str">
            <v>Φ300M/M</v>
          </cell>
          <cell r="C405" t="str">
            <v>개소</v>
          </cell>
          <cell r="D405">
            <v>43</v>
          </cell>
          <cell r="E405">
            <v>6000</v>
          </cell>
          <cell r="F405">
            <v>258000</v>
          </cell>
          <cell r="G405">
            <v>0</v>
          </cell>
          <cell r="H405">
            <v>0</v>
          </cell>
          <cell r="I405">
            <v>6000</v>
          </cell>
          <cell r="J405">
            <v>258000</v>
          </cell>
          <cell r="K405">
            <v>0</v>
          </cell>
          <cell r="L405">
            <v>0</v>
          </cell>
          <cell r="M405" t="str">
            <v>No.25</v>
          </cell>
        </row>
        <row r="406">
          <cell r="A406" t="str">
            <v>무근 구조물헐기</v>
          </cell>
          <cell r="B406" t="str">
            <v>소형브레커+공기압축기</v>
          </cell>
          <cell r="C406" t="str">
            <v>M3</v>
          </cell>
          <cell r="D406">
            <v>1.22</v>
          </cell>
          <cell r="E406">
            <v>27100</v>
          </cell>
          <cell r="F406">
            <v>33062</v>
          </cell>
          <cell r="G406">
            <v>2100</v>
          </cell>
          <cell r="H406">
            <v>2562</v>
          </cell>
          <cell r="I406">
            <v>18900</v>
          </cell>
          <cell r="J406">
            <v>23058</v>
          </cell>
          <cell r="K406">
            <v>6100</v>
          </cell>
          <cell r="L406">
            <v>7442</v>
          </cell>
          <cell r="M406" t="str">
            <v>No.26</v>
          </cell>
        </row>
        <row r="407">
          <cell r="A407" t="str">
            <v>폐기물운반</v>
          </cell>
          <cell r="B407" t="str">
            <v>B.H0.7 + D.T15</v>
          </cell>
          <cell r="C407" t="str">
            <v>M3</v>
          </cell>
          <cell r="D407">
            <v>1.22</v>
          </cell>
          <cell r="E407">
            <v>12300</v>
          </cell>
          <cell r="F407">
            <v>15006</v>
          </cell>
          <cell r="G407">
            <v>4600</v>
          </cell>
          <cell r="H407">
            <v>5612</v>
          </cell>
          <cell r="I407">
            <v>3500</v>
          </cell>
          <cell r="J407">
            <v>4270</v>
          </cell>
          <cell r="K407">
            <v>4200</v>
          </cell>
          <cell r="L407">
            <v>5124</v>
          </cell>
          <cell r="M407" t="str">
            <v>#.12</v>
          </cell>
        </row>
        <row r="408">
          <cell r="A408" t="str">
            <v>쇠흙손 마감</v>
          </cell>
          <cell r="C408" t="str">
            <v>M2</v>
          </cell>
          <cell r="D408">
            <v>3.12</v>
          </cell>
          <cell r="E408">
            <v>800</v>
          </cell>
          <cell r="F408">
            <v>2496</v>
          </cell>
          <cell r="G408">
            <v>300</v>
          </cell>
          <cell r="H408">
            <v>936</v>
          </cell>
          <cell r="I408">
            <v>200</v>
          </cell>
          <cell r="J408">
            <v>624</v>
          </cell>
          <cell r="K408">
            <v>300</v>
          </cell>
          <cell r="L408">
            <v>936</v>
          </cell>
          <cell r="M408" t="str">
            <v>No.27</v>
          </cell>
        </row>
        <row r="410">
          <cell r="A410" t="str">
            <v>4. 부대시설공</v>
          </cell>
          <cell r="F410">
            <v>9204425</v>
          </cell>
          <cell r="H410">
            <v>4810036</v>
          </cell>
          <cell r="J410">
            <v>4108234</v>
          </cell>
          <cell r="L410">
            <v>286155</v>
          </cell>
        </row>
        <row r="411">
          <cell r="A411" t="str">
            <v>하수관거인식테이프</v>
          </cell>
          <cell r="B411" t="str">
            <v>5cmX20m</v>
          </cell>
          <cell r="C411" t="str">
            <v>M</v>
          </cell>
          <cell r="D411">
            <v>1826.7</v>
          </cell>
          <cell r="E411">
            <v>1300</v>
          </cell>
          <cell r="F411">
            <v>2374710</v>
          </cell>
          <cell r="G411">
            <v>1100</v>
          </cell>
          <cell r="H411">
            <v>2009370</v>
          </cell>
          <cell r="I411">
            <v>200</v>
          </cell>
          <cell r="J411">
            <v>365340</v>
          </cell>
          <cell r="K411">
            <v>0</v>
          </cell>
          <cell r="L411">
            <v>0</v>
          </cell>
        </row>
        <row r="412">
          <cell r="A412" t="str">
            <v>주철관수압시험비</v>
          </cell>
          <cell r="B412" t="str">
            <v>Φ250:200m당1회</v>
          </cell>
          <cell r="C412" t="str">
            <v>회</v>
          </cell>
          <cell r="D412">
            <v>10</v>
          </cell>
          <cell r="E412">
            <v>451400</v>
          </cell>
          <cell r="F412">
            <v>4514000</v>
          </cell>
          <cell r="G412">
            <v>213800</v>
          </cell>
          <cell r="H412">
            <v>2138000</v>
          </cell>
          <cell r="I412">
            <v>237600</v>
          </cell>
          <cell r="J412">
            <v>2376000</v>
          </cell>
          <cell r="K412">
            <v>0</v>
          </cell>
          <cell r="L412">
            <v>0</v>
          </cell>
          <cell r="M412" t="str">
            <v>No.28</v>
          </cell>
        </row>
        <row r="413">
          <cell r="A413" t="str">
            <v>콘크리트 절단</v>
          </cell>
          <cell r="C413" t="str">
            <v>M</v>
          </cell>
          <cell r="D413">
            <v>2.6</v>
          </cell>
          <cell r="E413">
            <v>2000</v>
          </cell>
          <cell r="F413">
            <v>5200</v>
          </cell>
          <cell r="G413">
            <v>900</v>
          </cell>
          <cell r="H413">
            <v>2340</v>
          </cell>
          <cell r="I413">
            <v>1000</v>
          </cell>
          <cell r="J413">
            <v>2600</v>
          </cell>
          <cell r="K413">
            <v>100</v>
          </cell>
          <cell r="L413">
            <v>260</v>
          </cell>
          <cell r="M413" t="str">
            <v>No.5</v>
          </cell>
        </row>
        <row r="414">
          <cell r="A414" t="str">
            <v>콘크리트 깨기</v>
          </cell>
          <cell r="B414" t="str">
            <v>소형브레커+공기압축기</v>
          </cell>
          <cell r="C414" t="str">
            <v>M3</v>
          </cell>
          <cell r="D414">
            <v>0.11</v>
          </cell>
          <cell r="E414">
            <v>35800</v>
          </cell>
          <cell r="F414">
            <v>3938</v>
          </cell>
          <cell r="G414">
            <v>6400</v>
          </cell>
          <cell r="H414">
            <v>704</v>
          </cell>
          <cell r="I414">
            <v>17800</v>
          </cell>
          <cell r="J414">
            <v>1958</v>
          </cell>
          <cell r="K414">
            <v>11600</v>
          </cell>
          <cell r="L414">
            <v>1276</v>
          </cell>
          <cell r="M414" t="str">
            <v>No.29</v>
          </cell>
        </row>
        <row r="415">
          <cell r="A415" t="str">
            <v>레미콘 타설</v>
          </cell>
          <cell r="B415" t="str">
            <v>철근구조물</v>
          </cell>
          <cell r="C415" t="str">
            <v>M3</v>
          </cell>
          <cell r="D415">
            <v>0.09</v>
          </cell>
          <cell r="E415">
            <v>21700</v>
          </cell>
          <cell r="F415">
            <v>1953</v>
          </cell>
          <cell r="G415">
            <v>400</v>
          </cell>
          <cell r="H415">
            <v>36</v>
          </cell>
          <cell r="I415">
            <v>21000</v>
          </cell>
          <cell r="J415">
            <v>1890</v>
          </cell>
          <cell r="K415">
            <v>300</v>
          </cell>
          <cell r="L415">
            <v>27</v>
          </cell>
          <cell r="M415" t="str">
            <v>No.14</v>
          </cell>
        </row>
        <row r="416">
          <cell r="A416" t="str">
            <v>레미콘타설</v>
          </cell>
          <cell r="B416" t="str">
            <v>무근구조물</v>
          </cell>
          <cell r="C416" t="str">
            <v>M3</v>
          </cell>
          <cell r="D416">
            <v>4.8</v>
          </cell>
          <cell r="E416">
            <v>16000</v>
          </cell>
          <cell r="F416">
            <v>76800</v>
          </cell>
          <cell r="G416">
            <v>0</v>
          </cell>
          <cell r="H416">
            <v>0</v>
          </cell>
          <cell r="I416">
            <v>16000</v>
          </cell>
          <cell r="J416">
            <v>76800</v>
          </cell>
          <cell r="K416">
            <v>0</v>
          </cell>
          <cell r="L416">
            <v>0</v>
          </cell>
          <cell r="M416" t="str">
            <v>No.10</v>
          </cell>
        </row>
        <row r="417">
          <cell r="A417" t="str">
            <v>합판거푸집</v>
          </cell>
          <cell r="B417" t="str">
            <v>0-7m:3회</v>
          </cell>
          <cell r="C417" t="str">
            <v>M2</v>
          </cell>
          <cell r="D417">
            <v>0.75</v>
          </cell>
          <cell r="E417">
            <v>17100</v>
          </cell>
          <cell r="F417">
            <v>12825</v>
          </cell>
          <cell r="G417">
            <v>5300</v>
          </cell>
          <cell r="H417">
            <v>3975</v>
          </cell>
          <cell r="I417">
            <v>11800</v>
          </cell>
          <cell r="J417">
            <v>8850</v>
          </cell>
          <cell r="K417">
            <v>0</v>
          </cell>
          <cell r="L417">
            <v>0</v>
          </cell>
          <cell r="M417" t="str">
            <v>No.15</v>
          </cell>
        </row>
        <row r="418">
          <cell r="A418" t="str">
            <v>합판거푸집</v>
          </cell>
          <cell r="B418" t="str">
            <v>0-7m:6회</v>
          </cell>
          <cell r="C418" t="str">
            <v>M2</v>
          </cell>
          <cell r="D418">
            <v>12.96</v>
          </cell>
          <cell r="E418">
            <v>12000</v>
          </cell>
          <cell r="F418">
            <v>155520</v>
          </cell>
          <cell r="G418">
            <v>4000</v>
          </cell>
          <cell r="H418">
            <v>51840</v>
          </cell>
          <cell r="I418">
            <v>8000</v>
          </cell>
          <cell r="J418">
            <v>103680</v>
          </cell>
          <cell r="K418">
            <v>0</v>
          </cell>
          <cell r="L418">
            <v>0</v>
          </cell>
          <cell r="M418" t="str">
            <v>No.11</v>
          </cell>
        </row>
        <row r="419">
          <cell r="A419" t="str">
            <v>수팽창고무지수판 설치</v>
          </cell>
          <cell r="B419" t="str">
            <v>20X10</v>
          </cell>
          <cell r="C419" t="str">
            <v>M</v>
          </cell>
          <cell r="D419">
            <v>0.4</v>
          </cell>
          <cell r="E419">
            <v>3900</v>
          </cell>
          <cell r="F419">
            <v>1560</v>
          </cell>
          <cell r="G419">
            <v>3100</v>
          </cell>
          <cell r="H419">
            <v>1240</v>
          </cell>
          <cell r="I419">
            <v>800</v>
          </cell>
          <cell r="J419">
            <v>320</v>
          </cell>
          <cell r="K419">
            <v>0</v>
          </cell>
          <cell r="L419">
            <v>0</v>
          </cell>
          <cell r="M419" t="str">
            <v>No.23</v>
          </cell>
        </row>
        <row r="420">
          <cell r="A420" t="str">
            <v>시공이음면정리(치핑)</v>
          </cell>
          <cell r="B420" t="str">
            <v>인력</v>
          </cell>
          <cell r="C420" t="str">
            <v>M2</v>
          </cell>
          <cell r="D420">
            <v>0.65</v>
          </cell>
          <cell r="E420">
            <v>19000</v>
          </cell>
          <cell r="F420">
            <v>12350</v>
          </cell>
          <cell r="G420">
            <v>500</v>
          </cell>
          <cell r="H420">
            <v>325</v>
          </cell>
          <cell r="I420">
            <v>18500</v>
          </cell>
          <cell r="J420">
            <v>12025</v>
          </cell>
          <cell r="K420">
            <v>0</v>
          </cell>
          <cell r="L420">
            <v>0</v>
          </cell>
          <cell r="M420" t="str">
            <v>No.22</v>
          </cell>
        </row>
        <row r="421">
          <cell r="A421" t="str">
            <v>신·구 콘크리트 접착제바르기</v>
          </cell>
          <cell r="C421" t="str">
            <v>M2</v>
          </cell>
          <cell r="D421">
            <v>0.65</v>
          </cell>
          <cell r="E421">
            <v>10800</v>
          </cell>
          <cell r="F421">
            <v>7020</v>
          </cell>
          <cell r="G421">
            <v>4400</v>
          </cell>
          <cell r="H421">
            <v>2860</v>
          </cell>
          <cell r="I421">
            <v>6300</v>
          </cell>
          <cell r="J421">
            <v>4095</v>
          </cell>
          <cell r="K421">
            <v>100</v>
          </cell>
          <cell r="L421">
            <v>65</v>
          </cell>
          <cell r="M421" t="str">
            <v>No.30</v>
          </cell>
        </row>
        <row r="422">
          <cell r="A422" t="str">
            <v>폐기물운반</v>
          </cell>
          <cell r="B422" t="str">
            <v>B.H0.7 + D.T15</v>
          </cell>
          <cell r="C422" t="str">
            <v>M3</v>
          </cell>
          <cell r="D422">
            <v>0.11</v>
          </cell>
          <cell r="E422">
            <v>12300</v>
          </cell>
          <cell r="F422">
            <v>1353</v>
          </cell>
          <cell r="G422">
            <v>4600</v>
          </cell>
          <cell r="H422">
            <v>506</v>
          </cell>
          <cell r="I422">
            <v>3500</v>
          </cell>
          <cell r="J422">
            <v>385</v>
          </cell>
          <cell r="K422">
            <v>4200</v>
          </cell>
          <cell r="L422">
            <v>462</v>
          </cell>
          <cell r="M422" t="str">
            <v>#.12</v>
          </cell>
        </row>
        <row r="423">
          <cell r="A423" t="str">
            <v>석축 쌓기(찰쌓기)</v>
          </cell>
          <cell r="B423" t="str">
            <v>뒷길이35cm</v>
          </cell>
          <cell r="C423" t="str">
            <v>M2</v>
          </cell>
          <cell r="D423">
            <v>16.690000000000001</v>
          </cell>
          <cell r="E423">
            <v>120600</v>
          </cell>
          <cell r="F423">
            <v>2012814</v>
          </cell>
          <cell r="G423">
            <v>35600</v>
          </cell>
          <cell r="H423">
            <v>594164</v>
          </cell>
          <cell r="I423">
            <v>68100</v>
          </cell>
          <cell r="J423">
            <v>1136589</v>
          </cell>
          <cell r="K423">
            <v>16900</v>
          </cell>
          <cell r="L423">
            <v>282061</v>
          </cell>
          <cell r="M423" t="str">
            <v>No.31</v>
          </cell>
        </row>
        <row r="424">
          <cell r="A424" t="str">
            <v>잡석부설(B.H 0.7)</v>
          </cell>
          <cell r="B424" t="str">
            <v>기계90%+인력10%</v>
          </cell>
          <cell r="C424" t="str">
            <v>M3</v>
          </cell>
          <cell r="D424">
            <v>6.68</v>
          </cell>
          <cell r="E424">
            <v>3000</v>
          </cell>
          <cell r="F424">
            <v>20040</v>
          </cell>
          <cell r="G424">
            <v>200</v>
          </cell>
          <cell r="H424">
            <v>1336</v>
          </cell>
          <cell r="I424">
            <v>2500</v>
          </cell>
          <cell r="J424">
            <v>16700</v>
          </cell>
          <cell r="K424">
            <v>300</v>
          </cell>
          <cell r="L424">
            <v>2004</v>
          </cell>
          <cell r="M424" t="str">
            <v>#.5</v>
          </cell>
        </row>
        <row r="425">
          <cell r="A425" t="str">
            <v>P.V.C 파이프(VG1)</v>
          </cell>
          <cell r="B425" t="str">
            <v>Φ30M/M</v>
          </cell>
          <cell r="C425" t="str">
            <v>M</v>
          </cell>
          <cell r="D425">
            <v>3.34</v>
          </cell>
          <cell r="E425">
            <v>1300</v>
          </cell>
          <cell r="F425">
            <v>4342</v>
          </cell>
          <cell r="G425">
            <v>1000</v>
          </cell>
          <cell r="H425">
            <v>3340</v>
          </cell>
          <cell r="I425">
            <v>300</v>
          </cell>
          <cell r="J425">
            <v>1002</v>
          </cell>
          <cell r="K425">
            <v>0</v>
          </cell>
          <cell r="L425">
            <v>0</v>
          </cell>
        </row>
        <row r="427">
          <cell r="A427" t="str">
            <v>6. 운 반 공</v>
          </cell>
          <cell r="F427">
            <v>8987975</v>
          </cell>
          <cell r="H427">
            <v>2415600</v>
          </cell>
          <cell r="J427">
            <v>2635200</v>
          </cell>
          <cell r="L427">
            <v>3937175</v>
          </cell>
        </row>
        <row r="428">
          <cell r="A428" t="str">
            <v>철근운반</v>
          </cell>
          <cell r="C428" t="str">
            <v>TON</v>
          </cell>
          <cell r="D428">
            <v>1.175</v>
          </cell>
          <cell r="E428">
            <v>9000</v>
          </cell>
          <cell r="F428">
            <v>10575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9000</v>
          </cell>
          <cell r="L428">
            <v>10575</v>
          </cell>
          <cell r="M428" t="str">
            <v>#.15</v>
          </cell>
        </row>
        <row r="429">
          <cell r="A429" t="str">
            <v>주철관 운반</v>
          </cell>
          <cell r="B429" t="str">
            <v>Φ250M/M</v>
          </cell>
          <cell r="C429" t="str">
            <v>본</v>
          </cell>
          <cell r="D429">
            <v>308</v>
          </cell>
          <cell r="E429">
            <v>2700</v>
          </cell>
          <cell r="F429">
            <v>831600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2700</v>
          </cell>
          <cell r="L429">
            <v>831600</v>
          </cell>
          <cell r="M429" t="str">
            <v>#.16</v>
          </cell>
        </row>
        <row r="430">
          <cell r="A430" t="str">
            <v>주철관 운반</v>
          </cell>
          <cell r="B430" t="str">
            <v>이형관</v>
          </cell>
          <cell r="C430" t="str">
            <v>KG</v>
          </cell>
          <cell r="D430">
            <v>1236</v>
          </cell>
          <cell r="E430">
            <v>100</v>
          </cell>
          <cell r="F430">
            <v>123600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100</v>
          </cell>
          <cell r="L430">
            <v>123600</v>
          </cell>
          <cell r="M430" t="str">
            <v>#.17</v>
          </cell>
        </row>
        <row r="431">
          <cell r="A431" t="str">
            <v>잡석운반</v>
          </cell>
          <cell r="C431" t="str">
            <v>M3</v>
          </cell>
          <cell r="D431">
            <v>179</v>
          </cell>
          <cell r="E431">
            <v>7300</v>
          </cell>
          <cell r="F431">
            <v>1306700</v>
          </cell>
          <cell r="G431">
            <v>2200</v>
          </cell>
          <cell r="H431">
            <v>393800</v>
          </cell>
          <cell r="I431">
            <v>2400</v>
          </cell>
          <cell r="J431">
            <v>429600</v>
          </cell>
          <cell r="K431">
            <v>2700</v>
          </cell>
          <cell r="L431">
            <v>483300</v>
          </cell>
          <cell r="M431" t="str">
            <v>#.18</v>
          </cell>
        </row>
        <row r="432">
          <cell r="A432" t="str">
            <v>보조기층운반</v>
          </cell>
          <cell r="C432" t="str">
            <v>M3</v>
          </cell>
          <cell r="D432">
            <v>919</v>
          </cell>
          <cell r="E432">
            <v>7300</v>
          </cell>
          <cell r="F432">
            <v>6708700</v>
          </cell>
          <cell r="G432">
            <v>2200</v>
          </cell>
          <cell r="H432">
            <v>2021800</v>
          </cell>
          <cell r="I432">
            <v>2400</v>
          </cell>
          <cell r="J432">
            <v>2205600</v>
          </cell>
          <cell r="K432">
            <v>2700</v>
          </cell>
          <cell r="L432">
            <v>2481300</v>
          </cell>
          <cell r="M432" t="str">
            <v>#.18</v>
          </cell>
        </row>
        <row r="433">
          <cell r="A433" t="str">
            <v>시멘트운반(40kg/대)</v>
          </cell>
          <cell r="C433" t="str">
            <v>대</v>
          </cell>
          <cell r="D433">
            <v>17</v>
          </cell>
          <cell r="E433">
            <v>400</v>
          </cell>
          <cell r="F433">
            <v>6800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400</v>
          </cell>
          <cell r="L433">
            <v>6800</v>
          </cell>
          <cell r="M433" t="str">
            <v>#.19</v>
          </cell>
        </row>
        <row r="443">
          <cell r="A443" t="str">
            <v>⊙B-LINE  사급자재비</v>
          </cell>
          <cell r="C443" t="str">
            <v>식</v>
          </cell>
          <cell r="D443">
            <v>1</v>
          </cell>
          <cell r="F443">
            <v>34166320</v>
          </cell>
          <cell r="H443">
            <v>34166320</v>
          </cell>
          <cell r="J443">
            <v>0</v>
          </cell>
          <cell r="L443">
            <v>0</v>
          </cell>
        </row>
        <row r="445">
          <cell r="A445" t="str">
            <v>모  래</v>
          </cell>
          <cell r="C445" t="str">
            <v>M3</v>
          </cell>
          <cell r="D445">
            <v>406</v>
          </cell>
          <cell r="E445">
            <v>17000</v>
          </cell>
          <cell r="F445">
            <v>6902000</v>
          </cell>
          <cell r="G445">
            <v>17000</v>
          </cell>
          <cell r="H445">
            <v>6902000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</row>
        <row r="446">
          <cell r="A446" t="str">
            <v>잡  석</v>
          </cell>
          <cell r="C446" t="str">
            <v>M3</v>
          </cell>
          <cell r="D446">
            <v>186</v>
          </cell>
          <cell r="E446">
            <v>7000</v>
          </cell>
          <cell r="F446">
            <v>1302000</v>
          </cell>
          <cell r="G446">
            <v>7000</v>
          </cell>
          <cell r="H446">
            <v>1302000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</row>
        <row r="447">
          <cell r="A447" t="str">
            <v>아스팔트유제</v>
          </cell>
          <cell r="B447" t="str">
            <v>RSC-4</v>
          </cell>
          <cell r="C447" t="str">
            <v>DRUM</v>
          </cell>
          <cell r="D447">
            <v>4.6500000000000004</v>
          </cell>
          <cell r="E447">
            <v>52000</v>
          </cell>
          <cell r="F447">
            <v>241800</v>
          </cell>
          <cell r="G447">
            <v>52000</v>
          </cell>
          <cell r="H447">
            <v>241800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</row>
        <row r="448">
          <cell r="A448" t="str">
            <v>아스팔트유제</v>
          </cell>
          <cell r="B448" t="str">
            <v>MC-1</v>
          </cell>
          <cell r="C448" t="str">
            <v>DRUM</v>
          </cell>
          <cell r="D448">
            <v>9.2899999999999991</v>
          </cell>
          <cell r="E448">
            <v>58000</v>
          </cell>
          <cell r="F448">
            <v>538820</v>
          </cell>
          <cell r="G448">
            <v>58000</v>
          </cell>
          <cell r="H448">
            <v>538820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</row>
        <row r="449">
          <cell r="A449" t="str">
            <v>주철관 이형관</v>
          </cell>
          <cell r="B449" t="str">
            <v>D300M/M이상 D600M/M이하</v>
          </cell>
          <cell r="C449" t="str">
            <v>KG</v>
          </cell>
          <cell r="D449">
            <v>1236</v>
          </cell>
          <cell r="E449">
            <v>2500</v>
          </cell>
          <cell r="F449">
            <v>3090000</v>
          </cell>
          <cell r="G449">
            <v>2500</v>
          </cell>
          <cell r="H449">
            <v>3090000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</row>
        <row r="450">
          <cell r="A450" t="str">
            <v>이중벽 P.E관</v>
          </cell>
          <cell r="B450" t="str">
            <v>Φ250M/M</v>
          </cell>
          <cell r="C450" t="str">
            <v>본</v>
          </cell>
          <cell r="D450">
            <v>25</v>
          </cell>
          <cell r="E450">
            <v>127200</v>
          </cell>
          <cell r="F450">
            <v>3180000</v>
          </cell>
          <cell r="G450">
            <v>127200</v>
          </cell>
          <cell r="H450">
            <v>3180000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</row>
        <row r="451">
          <cell r="A451" t="str">
            <v>이중벽 P.E관</v>
          </cell>
          <cell r="B451" t="str">
            <v>Φ300M/M</v>
          </cell>
          <cell r="C451" t="str">
            <v>본</v>
          </cell>
          <cell r="D451">
            <v>43</v>
          </cell>
          <cell r="E451">
            <v>160200</v>
          </cell>
          <cell r="F451">
            <v>6888600</v>
          </cell>
          <cell r="G451">
            <v>160200</v>
          </cell>
          <cell r="H451">
            <v>6888600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</row>
        <row r="452">
          <cell r="A452" t="str">
            <v>이중벽 P.E관 지수단관</v>
          </cell>
          <cell r="B452" t="str">
            <v>Φ250M/M</v>
          </cell>
          <cell r="C452" t="str">
            <v>EA</v>
          </cell>
          <cell r="D452">
            <v>7</v>
          </cell>
          <cell r="E452">
            <v>34900</v>
          </cell>
          <cell r="F452">
            <v>244300</v>
          </cell>
          <cell r="G452">
            <v>34900</v>
          </cell>
          <cell r="H452">
            <v>244300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</row>
        <row r="453">
          <cell r="A453" t="str">
            <v>이중벽 P.E관 지수단관</v>
          </cell>
          <cell r="B453" t="str">
            <v>Φ300M/M</v>
          </cell>
          <cell r="C453" t="str">
            <v>EA</v>
          </cell>
          <cell r="D453">
            <v>11</v>
          </cell>
          <cell r="E453">
            <v>44100</v>
          </cell>
          <cell r="F453">
            <v>485100</v>
          </cell>
          <cell r="G453">
            <v>44100</v>
          </cell>
          <cell r="H453">
            <v>485100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</row>
        <row r="454">
          <cell r="A454" t="str">
            <v>보조기층제</v>
          </cell>
          <cell r="C454" t="str">
            <v>M3</v>
          </cell>
          <cell r="D454">
            <v>919</v>
          </cell>
          <cell r="E454">
            <v>6300</v>
          </cell>
          <cell r="F454">
            <v>5789700</v>
          </cell>
          <cell r="G454">
            <v>6300</v>
          </cell>
          <cell r="H454">
            <v>5789700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</row>
        <row r="455">
          <cell r="A455" t="str">
            <v>주철관 접합부품(K.P메카니칼접합)</v>
          </cell>
          <cell r="B455" t="str">
            <v>D=250MM</v>
          </cell>
          <cell r="C455" t="str">
            <v>SET</v>
          </cell>
          <cell r="D455">
            <v>344</v>
          </cell>
          <cell r="E455">
            <v>16000</v>
          </cell>
          <cell r="F455">
            <v>5504000</v>
          </cell>
          <cell r="G455">
            <v>16000</v>
          </cell>
          <cell r="H455">
            <v>5504000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</row>
        <row r="465">
          <cell r="A465" t="str">
            <v>Ⅲ.C-LINE차집관로(도순→강정P/S)</v>
          </cell>
          <cell r="C465" t="str">
            <v>식</v>
          </cell>
          <cell r="D465">
            <v>1</v>
          </cell>
          <cell r="F465">
            <v>191270739</v>
          </cell>
          <cell r="H465">
            <v>78035366</v>
          </cell>
          <cell r="J465">
            <v>86902675</v>
          </cell>
          <cell r="L465">
            <v>26332698</v>
          </cell>
        </row>
        <row r="467">
          <cell r="A467" t="str">
            <v>1. 토    공</v>
          </cell>
          <cell r="F467">
            <v>153372260</v>
          </cell>
          <cell r="H467">
            <v>68900619</v>
          </cell>
          <cell r="J467">
            <v>61445218</v>
          </cell>
          <cell r="L467">
            <v>23026423</v>
          </cell>
        </row>
        <row r="468">
          <cell r="A468" t="str">
            <v>터파기:보조기층</v>
          </cell>
          <cell r="B468" t="str">
            <v>B.H 0.7㎥</v>
          </cell>
          <cell r="C468" t="str">
            <v>M3</v>
          </cell>
          <cell r="D468">
            <v>758.88</v>
          </cell>
          <cell r="E468">
            <v>1100</v>
          </cell>
          <cell r="F468">
            <v>834768</v>
          </cell>
          <cell r="G468">
            <v>300</v>
          </cell>
          <cell r="H468">
            <v>227664</v>
          </cell>
          <cell r="I468">
            <v>400</v>
          </cell>
          <cell r="J468">
            <v>303552</v>
          </cell>
          <cell r="K468">
            <v>400</v>
          </cell>
          <cell r="L468">
            <v>303552</v>
          </cell>
          <cell r="M468" t="str">
            <v>#.1</v>
          </cell>
        </row>
        <row r="469">
          <cell r="A469" t="str">
            <v>터파기:토사(육상),기계80+인력20</v>
          </cell>
          <cell r="B469" t="str">
            <v>B.H 0.7㎥</v>
          </cell>
          <cell r="C469" t="str">
            <v>M3</v>
          </cell>
          <cell r="D469">
            <v>1779.48</v>
          </cell>
          <cell r="E469">
            <v>2000</v>
          </cell>
          <cell r="F469">
            <v>3558960</v>
          </cell>
          <cell r="G469">
            <v>100</v>
          </cell>
          <cell r="H469">
            <v>177948</v>
          </cell>
          <cell r="I469">
            <v>1600</v>
          </cell>
          <cell r="J469">
            <v>2847168</v>
          </cell>
          <cell r="K469">
            <v>300</v>
          </cell>
          <cell r="L469">
            <v>533844</v>
          </cell>
          <cell r="M469" t="str">
            <v>#.2</v>
          </cell>
        </row>
        <row r="470">
          <cell r="A470" t="str">
            <v>기계터파기(연암)</v>
          </cell>
          <cell r="B470" t="str">
            <v>B.H0.7+브레이커</v>
          </cell>
          <cell r="C470" t="str">
            <v>M3</v>
          </cell>
          <cell r="D470">
            <v>1083.27</v>
          </cell>
          <cell r="E470">
            <v>18400</v>
          </cell>
          <cell r="F470">
            <v>19932168</v>
          </cell>
          <cell r="G470">
            <v>2800</v>
          </cell>
          <cell r="H470">
            <v>3033156</v>
          </cell>
          <cell r="I470">
            <v>7300</v>
          </cell>
          <cell r="J470">
            <v>7907871</v>
          </cell>
          <cell r="K470">
            <v>8300</v>
          </cell>
          <cell r="L470">
            <v>8991141</v>
          </cell>
          <cell r="M470" t="str">
            <v>#.3</v>
          </cell>
        </row>
        <row r="471">
          <cell r="A471" t="str">
            <v>되메우기 및 다짐</v>
          </cell>
          <cell r="B471" t="str">
            <v>B.H 0.7+플래이트 콤펙터</v>
          </cell>
          <cell r="C471" t="str">
            <v>M3</v>
          </cell>
          <cell r="D471">
            <v>2235.4499999999998</v>
          </cell>
          <cell r="E471">
            <v>3500</v>
          </cell>
          <cell r="F471">
            <v>7824075</v>
          </cell>
          <cell r="G471">
            <v>400</v>
          </cell>
          <cell r="H471">
            <v>894180</v>
          </cell>
          <cell r="I471">
            <v>2600</v>
          </cell>
          <cell r="J471">
            <v>5812170</v>
          </cell>
          <cell r="K471">
            <v>500</v>
          </cell>
          <cell r="L471">
            <v>1117725</v>
          </cell>
          <cell r="M471" t="str">
            <v>#.4</v>
          </cell>
        </row>
        <row r="472">
          <cell r="A472" t="str">
            <v>사토운반:보조기층</v>
          </cell>
          <cell r="B472" t="str">
            <v>B.H0.7 + D.T15</v>
          </cell>
          <cell r="C472" t="str">
            <v>M3</v>
          </cell>
          <cell r="D472">
            <v>302.91000000000003</v>
          </cell>
          <cell r="E472">
            <v>7300</v>
          </cell>
          <cell r="F472">
            <v>2211243</v>
          </cell>
          <cell r="G472">
            <v>2700</v>
          </cell>
          <cell r="H472">
            <v>817857</v>
          </cell>
          <cell r="I472">
            <v>2100</v>
          </cell>
          <cell r="J472">
            <v>636111</v>
          </cell>
          <cell r="K472">
            <v>2500</v>
          </cell>
          <cell r="L472">
            <v>757275</v>
          </cell>
          <cell r="M472" t="str">
            <v>#.6</v>
          </cell>
        </row>
        <row r="473">
          <cell r="A473" t="str">
            <v>사토운반:연암</v>
          </cell>
          <cell r="B473" t="str">
            <v>B.H0.7 + D.T15</v>
          </cell>
          <cell r="C473" t="str">
            <v>M3</v>
          </cell>
          <cell r="D473">
            <v>1083.27</v>
          </cell>
          <cell r="E473">
            <v>12000</v>
          </cell>
          <cell r="F473">
            <v>12999240</v>
          </cell>
          <cell r="G473">
            <v>4500</v>
          </cell>
          <cell r="H473">
            <v>4874715</v>
          </cell>
          <cell r="I473">
            <v>3500</v>
          </cell>
          <cell r="J473">
            <v>3791445</v>
          </cell>
          <cell r="K473">
            <v>4000</v>
          </cell>
          <cell r="L473">
            <v>4333080</v>
          </cell>
          <cell r="M473" t="str">
            <v>#.7</v>
          </cell>
        </row>
        <row r="474">
          <cell r="A474" t="str">
            <v>모래부설 및 다짐(B.H 0.7M3,관로기초)</v>
          </cell>
          <cell r="B474" t="str">
            <v>기계90%+인력10%</v>
          </cell>
          <cell r="C474" t="str">
            <v>M3</v>
          </cell>
          <cell r="D474">
            <v>332</v>
          </cell>
          <cell r="E474">
            <v>2300</v>
          </cell>
          <cell r="F474">
            <v>763600</v>
          </cell>
          <cell r="G474">
            <v>200</v>
          </cell>
          <cell r="H474">
            <v>66400</v>
          </cell>
          <cell r="I474">
            <v>1600</v>
          </cell>
          <cell r="J474">
            <v>531200</v>
          </cell>
          <cell r="K474">
            <v>500</v>
          </cell>
          <cell r="L474">
            <v>166000</v>
          </cell>
          <cell r="M474" t="str">
            <v>#.8</v>
          </cell>
        </row>
        <row r="475">
          <cell r="A475" t="str">
            <v>바닥면 고르기</v>
          </cell>
          <cell r="B475" t="str">
            <v>연암</v>
          </cell>
          <cell r="C475" t="str">
            <v>M2</v>
          </cell>
          <cell r="D475">
            <v>1455.9</v>
          </cell>
          <cell r="E475">
            <v>5400</v>
          </cell>
          <cell r="F475">
            <v>7861860</v>
          </cell>
          <cell r="G475">
            <v>500</v>
          </cell>
          <cell r="H475">
            <v>727950</v>
          </cell>
          <cell r="I475">
            <v>4600</v>
          </cell>
          <cell r="J475">
            <v>6697140</v>
          </cell>
          <cell r="K475">
            <v>300</v>
          </cell>
          <cell r="L475">
            <v>436770</v>
          </cell>
          <cell r="M475" t="str">
            <v>No.2</v>
          </cell>
        </row>
        <row r="476">
          <cell r="A476" t="str">
            <v>아스팔트포장 절단</v>
          </cell>
          <cell r="C476" t="str">
            <v>M</v>
          </cell>
          <cell r="D476">
            <v>635.52</v>
          </cell>
          <cell r="E476">
            <v>1800</v>
          </cell>
          <cell r="F476">
            <v>1143936</v>
          </cell>
          <cell r="G476">
            <v>900</v>
          </cell>
          <cell r="H476">
            <v>571968</v>
          </cell>
          <cell r="I476">
            <v>800</v>
          </cell>
          <cell r="J476">
            <v>508416</v>
          </cell>
          <cell r="K476">
            <v>100</v>
          </cell>
          <cell r="L476">
            <v>63552</v>
          </cell>
          <cell r="M476" t="str">
            <v>No.3</v>
          </cell>
        </row>
        <row r="477">
          <cell r="A477" t="str">
            <v>아스팔트포장 파취</v>
          </cell>
          <cell r="B477" t="str">
            <v>기계</v>
          </cell>
          <cell r="C477" t="str">
            <v>M3</v>
          </cell>
          <cell r="D477">
            <v>120.42</v>
          </cell>
          <cell r="E477">
            <v>15300</v>
          </cell>
          <cell r="F477">
            <v>1842426</v>
          </cell>
          <cell r="G477">
            <v>2300</v>
          </cell>
          <cell r="H477">
            <v>276966</v>
          </cell>
          <cell r="I477">
            <v>6300</v>
          </cell>
          <cell r="J477">
            <v>758646</v>
          </cell>
          <cell r="K477">
            <v>6700</v>
          </cell>
          <cell r="L477">
            <v>806814</v>
          </cell>
          <cell r="M477" t="str">
            <v>#.10</v>
          </cell>
        </row>
        <row r="478">
          <cell r="A478" t="str">
            <v>아스팔트 포장포설</v>
          </cell>
          <cell r="B478" t="str">
            <v>기층10cm+표층5cm</v>
          </cell>
          <cell r="C478" t="str">
            <v>a</v>
          </cell>
          <cell r="D478">
            <v>8.0299999999999994</v>
          </cell>
          <cell r="E478">
            <v>3812100</v>
          </cell>
          <cell r="F478">
            <v>30611163</v>
          </cell>
          <cell r="G478">
            <v>3372300</v>
          </cell>
          <cell r="H478">
            <v>27079569</v>
          </cell>
          <cell r="I478">
            <v>409100</v>
          </cell>
          <cell r="J478">
            <v>3285073</v>
          </cell>
          <cell r="K478">
            <v>30700</v>
          </cell>
          <cell r="L478">
            <v>246521</v>
          </cell>
          <cell r="M478" t="str">
            <v>No.4</v>
          </cell>
        </row>
        <row r="479">
          <cell r="A479" t="str">
            <v>보조기층포설 및 다짐</v>
          </cell>
          <cell r="B479" t="str">
            <v>T=30cm</v>
          </cell>
          <cell r="C479" t="str">
            <v>M3</v>
          </cell>
          <cell r="D479">
            <v>209.96</v>
          </cell>
          <cell r="E479">
            <v>2800</v>
          </cell>
          <cell r="F479">
            <v>587888</v>
          </cell>
          <cell r="G479">
            <v>400</v>
          </cell>
          <cell r="H479">
            <v>83984</v>
          </cell>
          <cell r="I479">
            <v>1700</v>
          </cell>
          <cell r="J479">
            <v>356932</v>
          </cell>
          <cell r="K479">
            <v>700</v>
          </cell>
          <cell r="L479">
            <v>146972</v>
          </cell>
          <cell r="M479" t="str">
            <v>#.11</v>
          </cell>
        </row>
        <row r="480">
          <cell r="A480" t="str">
            <v>폐기물운반</v>
          </cell>
          <cell r="B480" t="str">
            <v>B.H0.7 + D.T15</v>
          </cell>
          <cell r="C480" t="str">
            <v>M3</v>
          </cell>
          <cell r="D480">
            <v>488.1</v>
          </cell>
          <cell r="E480">
            <v>12300</v>
          </cell>
          <cell r="F480">
            <v>6003630</v>
          </cell>
          <cell r="G480">
            <v>4600</v>
          </cell>
          <cell r="H480">
            <v>2245260</v>
          </cell>
          <cell r="I480">
            <v>3500</v>
          </cell>
          <cell r="J480">
            <v>1708350</v>
          </cell>
          <cell r="K480">
            <v>4200</v>
          </cell>
          <cell r="L480">
            <v>2050020</v>
          </cell>
          <cell r="M480" t="str">
            <v>#.12</v>
          </cell>
        </row>
        <row r="481">
          <cell r="A481" t="str">
            <v>콘크리트포장 절단</v>
          </cell>
          <cell r="C481" t="str">
            <v>M</v>
          </cell>
          <cell r="D481">
            <v>2015.7</v>
          </cell>
          <cell r="E481">
            <v>2000</v>
          </cell>
          <cell r="F481">
            <v>4031400</v>
          </cell>
          <cell r="G481">
            <v>900</v>
          </cell>
          <cell r="H481">
            <v>1814130</v>
          </cell>
          <cell r="I481">
            <v>1000</v>
          </cell>
          <cell r="J481">
            <v>2015700</v>
          </cell>
          <cell r="K481">
            <v>100</v>
          </cell>
          <cell r="L481">
            <v>201570</v>
          </cell>
          <cell r="M481" t="str">
            <v>No.5</v>
          </cell>
        </row>
        <row r="482">
          <cell r="A482" t="str">
            <v>콘크리트포장 깨기</v>
          </cell>
          <cell r="B482" t="str">
            <v>T=30cm미만</v>
          </cell>
          <cell r="C482" t="str">
            <v>M3</v>
          </cell>
          <cell r="D482">
            <v>367.68</v>
          </cell>
          <cell r="E482">
            <v>15200</v>
          </cell>
          <cell r="F482">
            <v>5588736</v>
          </cell>
          <cell r="G482">
            <v>2200</v>
          </cell>
          <cell r="H482">
            <v>808896</v>
          </cell>
          <cell r="I482">
            <v>6300</v>
          </cell>
          <cell r="J482">
            <v>2316384</v>
          </cell>
          <cell r="K482">
            <v>6700</v>
          </cell>
          <cell r="L482">
            <v>2463456</v>
          </cell>
          <cell r="M482" t="str">
            <v>#.13</v>
          </cell>
        </row>
        <row r="483">
          <cell r="A483" t="str">
            <v>콘크리트포장 포설</v>
          </cell>
          <cell r="B483" t="str">
            <v>T=20cm</v>
          </cell>
          <cell r="C483" t="str">
            <v>M3</v>
          </cell>
          <cell r="D483">
            <v>367.68</v>
          </cell>
          <cell r="E483">
            <v>103500</v>
          </cell>
          <cell r="F483">
            <v>38054880</v>
          </cell>
          <cell r="G483">
            <v>52500</v>
          </cell>
          <cell r="H483">
            <v>19303200</v>
          </cell>
          <cell r="I483">
            <v>51000</v>
          </cell>
          <cell r="J483">
            <v>18751680</v>
          </cell>
          <cell r="K483">
            <v>0</v>
          </cell>
          <cell r="L483">
            <v>0</v>
          </cell>
          <cell r="M483" t="str">
            <v>No.6</v>
          </cell>
        </row>
        <row r="484">
          <cell r="A484" t="str">
            <v>모래부설(B.H 0.7M3)</v>
          </cell>
          <cell r="B484" t="str">
            <v>기계90%+인력10%</v>
          </cell>
          <cell r="C484" t="str">
            <v>M3</v>
          </cell>
          <cell r="D484">
            <v>55.15</v>
          </cell>
          <cell r="E484">
            <v>1300</v>
          </cell>
          <cell r="F484">
            <v>71695</v>
          </cell>
          <cell r="G484">
            <v>200</v>
          </cell>
          <cell r="H484">
            <v>11030</v>
          </cell>
          <cell r="I484">
            <v>700</v>
          </cell>
          <cell r="J484">
            <v>38605</v>
          </cell>
          <cell r="K484">
            <v>400</v>
          </cell>
          <cell r="L484">
            <v>22060</v>
          </cell>
          <cell r="M484" t="str">
            <v>#.14</v>
          </cell>
        </row>
        <row r="485">
          <cell r="A485" t="str">
            <v>와이어메쉬깔기</v>
          </cell>
          <cell r="B485" t="str">
            <v>#8X100X100</v>
          </cell>
          <cell r="C485" t="str">
            <v>M2</v>
          </cell>
          <cell r="D485">
            <v>1838.42</v>
          </cell>
          <cell r="E485">
            <v>3000</v>
          </cell>
          <cell r="F485">
            <v>5515260</v>
          </cell>
          <cell r="G485">
            <v>2000</v>
          </cell>
          <cell r="H485">
            <v>3676840</v>
          </cell>
          <cell r="I485">
            <v>1000</v>
          </cell>
          <cell r="J485">
            <v>1838420</v>
          </cell>
          <cell r="K485">
            <v>0</v>
          </cell>
          <cell r="L485">
            <v>0</v>
          </cell>
          <cell r="M485" t="str">
            <v>No.7</v>
          </cell>
        </row>
        <row r="486">
          <cell r="A486" t="str">
            <v>보조기층포설 및 다짐</v>
          </cell>
          <cell r="B486" t="str">
            <v>T=30cm</v>
          </cell>
          <cell r="C486" t="str">
            <v>M3</v>
          </cell>
          <cell r="D486">
            <v>551.53</v>
          </cell>
          <cell r="E486">
            <v>2800</v>
          </cell>
          <cell r="F486">
            <v>1544284</v>
          </cell>
          <cell r="G486">
            <v>400</v>
          </cell>
          <cell r="H486">
            <v>220612</v>
          </cell>
          <cell r="I486">
            <v>1700</v>
          </cell>
          <cell r="J486">
            <v>937601</v>
          </cell>
          <cell r="K486">
            <v>700</v>
          </cell>
          <cell r="L486">
            <v>386071</v>
          </cell>
          <cell r="M486" t="str">
            <v>#.11</v>
          </cell>
        </row>
        <row r="487">
          <cell r="A487" t="str">
            <v>신축재</v>
          </cell>
          <cell r="B487" t="str">
            <v>T=1.5cm</v>
          </cell>
          <cell r="C487" t="str">
            <v>M2</v>
          </cell>
          <cell r="D487">
            <v>58.45</v>
          </cell>
          <cell r="E487">
            <v>12600</v>
          </cell>
          <cell r="F487">
            <v>736470</v>
          </cell>
          <cell r="G487">
            <v>12000</v>
          </cell>
          <cell r="H487">
            <v>701400</v>
          </cell>
          <cell r="I487">
            <v>600</v>
          </cell>
          <cell r="J487">
            <v>35070</v>
          </cell>
          <cell r="K487">
            <v>0</v>
          </cell>
          <cell r="L487">
            <v>0</v>
          </cell>
        </row>
        <row r="488">
          <cell r="A488" t="str">
            <v>양생(비닐)</v>
          </cell>
          <cell r="C488" t="str">
            <v>M2</v>
          </cell>
          <cell r="D488">
            <v>1838.42</v>
          </cell>
          <cell r="E488">
            <v>900</v>
          </cell>
          <cell r="F488">
            <v>1654578</v>
          </cell>
          <cell r="G488">
            <v>700</v>
          </cell>
          <cell r="H488">
            <v>1286894</v>
          </cell>
          <cell r="I488">
            <v>200</v>
          </cell>
          <cell r="J488">
            <v>367684</v>
          </cell>
          <cell r="K488">
            <v>0</v>
          </cell>
          <cell r="L488">
            <v>0</v>
          </cell>
          <cell r="M488" t="str">
            <v>No.8</v>
          </cell>
        </row>
        <row r="490">
          <cell r="A490" t="str">
            <v>2. 관 로 공</v>
          </cell>
          <cell r="F490">
            <v>1666000</v>
          </cell>
          <cell r="H490">
            <v>26000</v>
          </cell>
          <cell r="J490">
            <v>1640000</v>
          </cell>
          <cell r="L490">
            <v>0</v>
          </cell>
        </row>
        <row r="491">
          <cell r="A491" t="str">
            <v>이중벽P.E관 접합및부설</v>
          </cell>
          <cell r="B491" t="str">
            <v>Φ300M/M</v>
          </cell>
          <cell r="C491" t="str">
            <v>개소</v>
          </cell>
          <cell r="D491">
            <v>260</v>
          </cell>
          <cell r="E491">
            <v>6000</v>
          </cell>
          <cell r="F491">
            <v>1560000</v>
          </cell>
          <cell r="G491">
            <v>0</v>
          </cell>
          <cell r="H491">
            <v>0</v>
          </cell>
          <cell r="I491">
            <v>6000</v>
          </cell>
          <cell r="J491">
            <v>1560000</v>
          </cell>
          <cell r="K491">
            <v>0</v>
          </cell>
          <cell r="L491">
            <v>0</v>
          </cell>
          <cell r="M491" t="str">
            <v>No.25</v>
          </cell>
        </row>
        <row r="492">
          <cell r="A492" t="str">
            <v>레미콘타설</v>
          </cell>
          <cell r="B492" t="str">
            <v>무근구조물</v>
          </cell>
          <cell r="C492" t="str">
            <v>M3</v>
          </cell>
          <cell r="D492">
            <v>1.75</v>
          </cell>
          <cell r="E492">
            <v>16000</v>
          </cell>
          <cell r="F492">
            <v>28000</v>
          </cell>
          <cell r="G492">
            <v>0</v>
          </cell>
          <cell r="H492">
            <v>0</v>
          </cell>
          <cell r="I492">
            <v>16000</v>
          </cell>
          <cell r="J492">
            <v>28000</v>
          </cell>
          <cell r="K492">
            <v>0</v>
          </cell>
          <cell r="L492">
            <v>0</v>
          </cell>
          <cell r="M492" t="str">
            <v>No.10</v>
          </cell>
        </row>
        <row r="493">
          <cell r="A493" t="str">
            <v>합판거푸집</v>
          </cell>
          <cell r="B493" t="str">
            <v>0-7m:6회</v>
          </cell>
          <cell r="C493" t="str">
            <v>M2</v>
          </cell>
          <cell r="D493">
            <v>6.5</v>
          </cell>
          <cell r="E493">
            <v>12000</v>
          </cell>
          <cell r="F493">
            <v>78000</v>
          </cell>
          <cell r="G493">
            <v>4000</v>
          </cell>
          <cell r="H493">
            <v>26000</v>
          </cell>
          <cell r="I493">
            <v>8000</v>
          </cell>
          <cell r="J493">
            <v>52000</v>
          </cell>
          <cell r="K493">
            <v>0</v>
          </cell>
          <cell r="L493">
            <v>0</v>
          </cell>
          <cell r="M493" t="str">
            <v>No.11</v>
          </cell>
        </row>
        <row r="495">
          <cell r="A495" t="str">
            <v>3. 맨 홀 공</v>
          </cell>
          <cell r="F495">
            <v>21169190</v>
          </cell>
          <cell r="H495">
            <v>4401018</v>
          </cell>
          <cell r="J495">
            <v>16707091</v>
          </cell>
          <cell r="L495">
            <v>61081</v>
          </cell>
        </row>
        <row r="496">
          <cell r="A496" t="str">
            <v>레미콘타설</v>
          </cell>
          <cell r="B496" t="str">
            <v>무근구조물</v>
          </cell>
          <cell r="C496" t="str">
            <v>M3</v>
          </cell>
          <cell r="D496">
            <v>24.89</v>
          </cell>
          <cell r="E496">
            <v>16000</v>
          </cell>
          <cell r="F496">
            <v>398240</v>
          </cell>
          <cell r="G496">
            <v>0</v>
          </cell>
          <cell r="H496">
            <v>0</v>
          </cell>
          <cell r="I496">
            <v>16000</v>
          </cell>
          <cell r="J496">
            <v>398240</v>
          </cell>
          <cell r="K496">
            <v>0</v>
          </cell>
          <cell r="L496">
            <v>0</v>
          </cell>
          <cell r="M496" t="str">
            <v>No.10</v>
          </cell>
        </row>
        <row r="497">
          <cell r="A497" t="str">
            <v>레미콘타설</v>
          </cell>
          <cell r="B497" t="str">
            <v>철근구조물</v>
          </cell>
          <cell r="C497" t="str">
            <v>M3</v>
          </cell>
          <cell r="D497">
            <v>76.61</v>
          </cell>
          <cell r="E497">
            <v>21700</v>
          </cell>
          <cell r="F497">
            <v>1662437</v>
          </cell>
          <cell r="G497">
            <v>400</v>
          </cell>
          <cell r="H497">
            <v>30644</v>
          </cell>
          <cell r="I497">
            <v>21000</v>
          </cell>
          <cell r="J497">
            <v>1608810</v>
          </cell>
          <cell r="K497">
            <v>300</v>
          </cell>
          <cell r="L497">
            <v>22983</v>
          </cell>
          <cell r="M497" t="str">
            <v>No.14</v>
          </cell>
        </row>
        <row r="498">
          <cell r="A498" t="str">
            <v>합판거푸집</v>
          </cell>
          <cell r="B498" t="str">
            <v>0-7m:6회</v>
          </cell>
          <cell r="C498" t="str">
            <v>M2</v>
          </cell>
          <cell r="D498">
            <v>25.8</v>
          </cell>
          <cell r="E498">
            <v>12000</v>
          </cell>
          <cell r="F498">
            <v>309600</v>
          </cell>
          <cell r="G498">
            <v>4000</v>
          </cell>
          <cell r="H498">
            <v>103200</v>
          </cell>
          <cell r="I498">
            <v>8000</v>
          </cell>
          <cell r="J498">
            <v>206400</v>
          </cell>
          <cell r="K498">
            <v>0</v>
          </cell>
          <cell r="L498">
            <v>0</v>
          </cell>
          <cell r="M498" t="str">
            <v>No.11</v>
          </cell>
        </row>
        <row r="499">
          <cell r="A499" t="str">
            <v>합판거푸집</v>
          </cell>
          <cell r="B499" t="str">
            <v>0-7m:3회</v>
          </cell>
          <cell r="C499" t="str">
            <v>M2</v>
          </cell>
          <cell r="D499">
            <v>528.36</v>
          </cell>
          <cell r="E499">
            <v>17100</v>
          </cell>
          <cell r="F499">
            <v>9034956</v>
          </cell>
          <cell r="G499">
            <v>5300</v>
          </cell>
          <cell r="H499">
            <v>2800308</v>
          </cell>
          <cell r="I499">
            <v>11800</v>
          </cell>
          <cell r="J499">
            <v>6234648</v>
          </cell>
          <cell r="K499">
            <v>0</v>
          </cell>
          <cell r="L499">
            <v>0</v>
          </cell>
          <cell r="M499" t="str">
            <v>No.15</v>
          </cell>
        </row>
        <row r="500">
          <cell r="A500" t="str">
            <v>원형 거푸집</v>
          </cell>
          <cell r="B500" t="str">
            <v>3 회</v>
          </cell>
          <cell r="C500" t="str">
            <v>M2</v>
          </cell>
          <cell r="D500">
            <v>52.89</v>
          </cell>
          <cell r="E500">
            <v>38600</v>
          </cell>
          <cell r="F500">
            <v>2041554</v>
          </cell>
          <cell r="G500">
            <v>11500</v>
          </cell>
          <cell r="H500">
            <v>608235</v>
          </cell>
          <cell r="I500">
            <v>27100</v>
          </cell>
          <cell r="J500">
            <v>1433319</v>
          </cell>
          <cell r="K500">
            <v>0</v>
          </cell>
          <cell r="L500">
            <v>0</v>
          </cell>
          <cell r="M500" t="str">
            <v>No.16</v>
          </cell>
        </row>
        <row r="501">
          <cell r="A501" t="str">
            <v>목재거푸집</v>
          </cell>
          <cell r="B501" t="str">
            <v>0-7m:4회</v>
          </cell>
          <cell r="C501" t="str">
            <v>M2</v>
          </cell>
          <cell r="D501">
            <v>19.89</v>
          </cell>
          <cell r="E501">
            <v>26100</v>
          </cell>
          <cell r="F501">
            <v>519129</v>
          </cell>
          <cell r="G501">
            <v>7100</v>
          </cell>
          <cell r="H501">
            <v>141219</v>
          </cell>
          <cell r="I501">
            <v>19000</v>
          </cell>
          <cell r="J501">
            <v>377910</v>
          </cell>
          <cell r="K501">
            <v>0</v>
          </cell>
          <cell r="L501">
            <v>0</v>
          </cell>
          <cell r="M501" t="str">
            <v>No.32</v>
          </cell>
        </row>
        <row r="502">
          <cell r="A502" t="str">
            <v>시공이음 설치</v>
          </cell>
          <cell r="B502" t="str">
            <v>PVC,B=150X5mm</v>
          </cell>
          <cell r="C502" t="str">
            <v>M</v>
          </cell>
          <cell r="D502">
            <v>189.2</v>
          </cell>
          <cell r="E502">
            <v>13700</v>
          </cell>
          <cell r="F502">
            <v>2592040</v>
          </cell>
          <cell r="G502">
            <v>2400</v>
          </cell>
          <cell r="H502">
            <v>454080</v>
          </cell>
          <cell r="I502">
            <v>11300</v>
          </cell>
          <cell r="J502">
            <v>2137960</v>
          </cell>
          <cell r="K502">
            <v>0</v>
          </cell>
          <cell r="L502">
            <v>0</v>
          </cell>
          <cell r="M502" t="str">
            <v>No.17</v>
          </cell>
        </row>
        <row r="503">
          <cell r="A503" t="str">
            <v>철근가공및조립</v>
          </cell>
          <cell r="B503" t="str">
            <v>보통</v>
          </cell>
          <cell r="C503" t="str">
            <v>TON</v>
          </cell>
          <cell r="D503">
            <v>4.6870000000000003</v>
          </cell>
          <cell r="E503">
            <v>327000</v>
          </cell>
          <cell r="F503">
            <v>1532649</v>
          </cell>
          <cell r="G503">
            <v>4000</v>
          </cell>
          <cell r="H503">
            <v>18748</v>
          </cell>
          <cell r="I503">
            <v>317000</v>
          </cell>
          <cell r="J503">
            <v>1485779</v>
          </cell>
          <cell r="K503">
            <v>6000</v>
          </cell>
          <cell r="L503">
            <v>28122</v>
          </cell>
          <cell r="M503" t="str">
            <v>No.18</v>
          </cell>
        </row>
        <row r="504">
          <cell r="A504" t="str">
            <v>사다리설치(STS)</v>
          </cell>
          <cell r="C504" t="str">
            <v>M</v>
          </cell>
          <cell r="D504">
            <v>26.66</v>
          </cell>
          <cell r="E504">
            <v>10900</v>
          </cell>
          <cell r="F504">
            <v>290594</v>
          </cell>
          <cell r="G504">
            <v>6600</v>
          </cell>
          <cell r="H504">
            <v>175956</v>
          </cell>
          <cell r="I504">
            <v>4100</v>
          </cell>
          <cell r="J504">
            <v>109306</v>
          </cell>
          <cell r="K504">
            <v>200</v>
          </cell>
          <cell r="L504">
            <v>5332</v>
          </cell>
          <cell r="M504" t="str">
            <v>No.19</v>
          </cell>
        </row>
        <row r="505">
          <cell r="A505" t="str">
            <v>맨홀뚜껑설치</v>
          </cell>
          <cell r="B505" t="str">
            <v>(주철재)</v>
          </cell>
          <cell r="C505" t="str">
            <v>조</v>
          </cell>
          <cell r="D505">
            <v>43</v>
          </cell>
          <cell r="E505">
            <v>45800</v>
          </cell>
          <cell r="F505">
            <v>1969400</v>
          </cell>
          <cell r="G505">
            <v>0</v>
          </cell>
          <cell r="H505">
            <v>0</v>
          </cell>
          <cell r="I505">
            <v>45800</v>
          </cell>
          <cell r="J505">
            <v>1969400</v>
          </cell>
          <cell r="K505">
            <v>0</v>
          </cell>
          <cell r="L505">
            <v>0</v>
          </cell>
          <cell r="M505" t="str">
            <v>No.20</v>
          </cell>
        </row>
        <row r="506">
          <cell r="A506" t="str">
            <v>강관동바리(3개월)</v>
          </cell>
          <cell r="B506" t="str">
            <v>H=0-4.2M</v>
          </cell>
          <cell r="C506" t="str">
            <v>공M3</v>
          </cell>
          <cell r="D506">
            <v>15.91</v>
          </cell>
          <cell r="E506">
            <v>6300</v>
          </cell>
          <cell r="F506">
            <v>100233</v>
          </cell>
          <cell r="G506">
            <v>200</v>
          </cell>
          <cell r="H506">
            <v>3182</v>
          </cell>
          <cell r="I506">
            <v>6100</v>
          </cell>
          <cell r="J506">
            <v>97051</v>
          </cell>
          <cell r="K506">
            <v>0</v>
          </cell>
          <cell r="L506">
            <v>0</v>
          </cell>
          <cell r="M506" t="str">
            <v>No.21</v>
          </cell>
        </row>
        <row r="507">
          <cell r="A507" t="str">
            <v>양생(비닐)</v>
          </cell>
          <cell r="C507" t="str">
            <v>M2</v>
          </cell>
          <cell r="D507">
            <v>43.86</v>
          </cell>
          <cell r="E507">
            <v>900</v>
          </cell>
          <cell r="F507">
            <v>39474</v>
          </cell>
          <cell r="G507">
            <v>700</v>
          </cell>
          <cell r="H507">
            <v>30702</v>
          </cell>
          <cell r="I507">
            <v>200</v>
          </cell>
          <cell r="J507">
            <v>8772</v>
          </cell>
          <cell r="K507">
            <v>0</v>
          </cell>
          <cell r="L507">
            <v>0</v>
          </cell>
          <cell r="M507" t="str">
            <v>No.8</v>
          </cell>
        </row>
        <row r="508">
          <cell r="A508" t="str">
            <v>시공이음면정리(치핑)</v>
          </cell>
          <cell r="B508" t="str">
            <v>인력</v>
          </cell>
          <cell r="C508" t="str">
            <v>M2</v>
          </cell>
          <cell r="D508">
            <v>34.4</v>
          </cell>
          <cell r="E508">
            <v>19000</v>
          </cell>
          <cell r="F508">
            <v>653600</v>
          </cell>
          <cell r="G508">
            <v>500</v>
          </cell>
          <cell r="H508">
            <v>17200</v>
          </cell>
          <cell r="I508">
            <v>18500</v>
          </cell>
          <cell r="J508">
            <v>636400</v>
          </cell>
          <cell r="K508">
            <v>0</v>
          </cell>
          <cell r="L508">
            <v>0</v>
          </cell>
          <cell r="M508" t="str">
            <v>No.22</v>
          </cell>
        </row>
        <row r="509">
          <cell r="A509" t="str">
            <v>스페이서(T=75MM)</v>
          </cell>
          <cell r="C509" t="str">
            <v>EA</v>
          </cell>
          <cell r="D509">
            <v>129</v>
          </cell>
          <cell r="E509">
            <v>100</v>
          </cell>
          <cell r="F509">
            <v>12900</v>
          </cell>
          <cell r="G509">
            <v>100</v>
          </cell>
          <cell r="H509">
            <v>12900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</row>
        <row r="510">
          <cell r="A510" t="str">
            <v>쇠흙손 마감</v>
          </cell>
          <cell r="C510" t="str">
            <v>M2</v>
          </cell>
          <cell r="D510">
            <v>15.48</v>
          </cell>
          <cell r="E510">
            <v>800</v>
          </cell>
          <cell r="F510">
            <v>12384</v>
          </cell>
          <cell r="G510">
            <v>300</v>
          </cell>
          <cell r="H510">
            <v>4644</v>
          </cell>
          <cell r="I510">
            <v>200</v>
          </cell>
          <cell r="J510">
            <v>3096</v>
          </cell>
          <cell r="K510">
            <v>300</v>
          </cell>
          <cell r="L510">
            <v>4644</v>
          </cell>
          <cell r="M510" t="str">
            <v>No.27</v>
          </cell>
        </row>
        <row r="512">
          <cell r="A512" t="str">
            <v>4. 우수월류공</v>
          </cell>
          <cell r="F512">
            <v>3357522</v>
          </cell>
          <cell r="H512">
            <v>935842</v>
          </cell>
          <cell r="J512">
            <v>2404393</v>
          </cell>
          <cell r="L512">
            <v>17287</v>
          </cell>
        </row>
        <row r="513">
          <cell r="A513" t="str">
            <v>레미콘타설</v>
          </cell>
          <cell r="B513" t="str">
            <v>무근구조물</v>
          </cell>
          <cell r="C513" t="str">
            <v>M3</v>
          </cell>
          <cell r="D513">
            <v>26.64</v>
          </cell>
          <cell r="E513">
            <v>16000</v>
          </cell>
          <cell r="F513">
            <v>426240</v>
          </cell>
          <cell r="G513">
            <v>0</v>
          </cell>
          <cell r="H513">
            <v>0</v>
          </cell>
          <cell r="I513">
            <v>16000</v>
          </cell>
          <cell r="J513">
            <v>426240</v>
          </cell>
          <cell r="K513">
            <v>0</v>
          </cell>
          <cell r="L513">
            <v>0</v>
          </cell>
          <cell r="M513" t="str">
            <v>No.10</v>
          </cell>
        </row>
        <row r="514">
          <cell r="A514" t="str">
            <v>레미콘타설</v>
          </cell>
          <cell r="B514" t="str">
            <v>철근구조물</v>
          </cell>
          <cell r="C514" t="str">
            <v>M3</v>
          </cell>
          <cell r="D514">
            <v>5.41</v>
          </cell>
          <cell r="E514">
            <v>21700</v>
          </cell>
          <cell r="F514">
            <v>117397</v>
          </cell>
          <cell r="G514">
            <v>400</v>
          </cell>
          <cell r="H514">
            <v>2164</v>
          </cell>
          <cell r="I514">
            <v>21000</v>
          </cell>
          <cell r="J514">
            <v>113610</v>
          </cell>
          <cell r="K514">
            <v>300</v>
          </cell>
          <cell r="L514">
            <v>1623</v>
          </cell>
          <cell r="M514" t="str">
            <v>No.14</v>
          </cell>
        </row>
        <row r="515">
          <cell r="A515" t="str">
            <v>합판거푸집</v>
          </cell>
          <cell r="B515" t="str">
            <v>0-7m:6회</v>
          </cell>
          <cell r="C515" t="str">
            <v>M2</v>
          </cell>
          <cell r="D515">
            <v>3.8</v>
          </cell>
          <cell r="E515">
            <v>12000</v>
          </cell>
          <cell r="F515">
            <v>45600</v>
          </cell>
          <cell r="G515">
            <v>4000</v>
          </cell>
          <cell r="H515">
            <v>15200</v>
          </cell>
          <cell r="I515">
            <v>8000</v>
          </cell>
          <cell r="J515">
            <v>30400</v>
          </cell>
          <cell r="K515">
            <v>0</v>
          </cell>
          <cell r="L515">
            <v>0</v>
          </cell>
          <cell r="M515" t="str">
            <v>No.11</v>
          </cell>
        </row>
        <row r="516">
          <cell r="A516" t="str">
            <v>합판거푸집</v>
          </cell>
          <cell r="B516" t="str">
            <v>0-7m:3회</v>
          </cell>
          <cell r="C516" t="str">
            <v>M2</v>
          </cell>
          <cell r="D516">
            <v>94.26</v>
          </cell>
          <cell r="E516">
            <v>17100</v>
          </cell>
          <cell r="F516">
            <v>1611846</v>
          </cell>
          <cell r="G516">
            <v>5300</v>
          </cell>
          <cell r="H516">
            <v>499578</v>
          </cell>
          <cell r="I516">
            <v>11800</v>
          </cell>
          <cell r="J516">
            <v>1112268</v>
          </cell>
          <cell r="K516">
            <v>0</v>
          </cell>
          <cell r="L516">
            <v>0</v>
          </cell>
          <cell r="M516" t="str">
            <v>No.15</v>
          </cell>
        </row>
        <row r="517">
          <cell r="A517" t="str">
            <v>원형거푸집</v>
          </cell>
          <cell r="B517" t="str">
            <v>3 회</v>
          </cell>
          <cell r="C517" t="str">
            <v>M2</v>
          </cell>
          <cell r="D517">
            <v>1.38</v>
          </cell>
          <cell r="E517">
            <v>38600</v>
          </cell>
          <cell r="F517">
            <v>53268</v>
          </cell>
          <cell r="G517">
            <v>11500</v>
          </cell>
          <cell r="H517">
            <v>15870</v>
          </cell>
          <cell r="I517">
            <v>27100</v>
          </cell>
          <cell r="J517">
            <v>37398</v>
          </cell>
          <cell r="K517">
            <v>0</v>
          </cell>
          <cell r="L517">
            <v>0</v>
          </cell>
          <cell r="M517" t="str">
            <v>No.16</v>
          </cell>
        </row>
        <row r="518">
          <cell r="A518" t="str">
            <v>시공이음 설치</v>
          </cell>
          <cell r="B518" t="str">
            <v>PVC,B=150X5mm</v>
          </cell>
          <cell r="C518" t="str">
            <v>M</v>
          </cell>
          <cell r="D518">
            <v>5</v>
          </cell>
          <cell r="E518">
            <v>13700</v>
          </cell>
          <cell r="F518">
            <v>68500</v>
          </cell>
          <cell r="G518">
            <v>2400</v>
          </cell>
          <cell r="H518">
            <v>12000</v>
          </cell>
          <cell r="I518">
            <v>11300</v>
          </cell>
          <cell r="J518">
            <v>56500</v>
          </cell>
          <cell r="K518">
            <v>0</v>
          </cell>
          <cell r="L518">
            <v>0</v>
          </cell>
          <cell r="M518" t="str">
            <v>No.17</v>
          </cell>
        </row>
        <row r="519">
          <cell r="A519" t="str">
            <v>철근가공및조립</v>
          </cell>
          <cell r="B519" t="str">
            <v>보통</v>
          </cell>
          <cell r="C519" t="str">
            <v>TON</v>
          </cell>
          <cell r="D519">
            <v>0.92900000000000005</v>
          </cell>
          <cell r="E519">
            <v>327000</v>
          </cell>
          <cell r="F519">
            <v>303783</v>
          </cell>
          <cell r="G519">
            <v>4000</v>
          </cell>
          <cell r="H519">
            <v>3716</v>
          </cell>
          <cell r="I519">
            <v>317000</v>
          </cell>
          <cell r="J519">
            <v>294493</v>
          </cell>
          <cell r="K519">
            <v>6000</v>
          </cell>
          <cell r="L519">
            <v>5574</v>
          </cell>
          <cell r="M519" t="str">
            <v>No.18</v>
          </cell>
        </row>
        <row r="520">
          <cell r="A520" t="str">
            <v>사다리설치(STS)</v>
          </cell>
          <cell r="C520" t="str">
            <v>M</v>
          </cell>
          <cell r="D520">
            <v>2.75</v>
          </cell>
          <cell r="E520">
            <v>10900</v>
          </cell>
          <cell r="F520">
            <v>29975</v>
          </cell>
          <cell r="G520">
            <v>6600</v>
          </cell>
          <cell r="H520">
            <v>18150</v>
          </cell>
          <cell r="I520">
            <v>4100</v>
          </cell>
          <cell r="J520">
            <v>11275</v>
          </cell>
          <cell r="K520">
            <v>200</v>
          </cell>
          <cell r="L520">
            <v>550</v>
          </cell>
          <cell r="M520" t="str">
            <v>No.19</v>
          </cell>
        </row>
        <row r="521">
          <cell r="A521" t="str">
            <v>맨홀뚜껑설치</v>
          </cell>
          <cell r="B521" t="str">
            <v>(주철재)</v>
          </cell>
          <cell r="C521" t="str">
            <v>조</v>
          </cell>
          <cell r="D521">
            <v>1</v>
          </cell>
          <cell r="E521">
            <v>45800</v>
          </cell>
          <cell r="F521">
            <v>45800</v>
          </cell>
          <cell r="G521">
            <v>0</v>
          </cell>
          <cell r="H521">
            <v>0</v>
          </cell>
          <cell r="I521">
            <v>45800</v>
          </cell>
          <cell r="J521">
            <v>45800</v>
          </cell>
          <cell r="K521">
            <v>0</v>
          </cell>
          <cell r="L521">
            <v>0</v>
          </cell>
          <cell r="M521" t="str">
            <v>No.20</v>
          </cell>
        </row>
        <row r="522">
          <cell r="A522" t="str">
            <v>강관비계</v>
          </cell>
          <cell r="B522" t="str">
            <v>3개월</v>
          </cell>
          <cell r="C522" t="str">
            <v>M2</v>
          </cell>
          <cell r="D522">
            <v>31.8</v>
          </cell>
          <cell r="E522">
            <v>9200</v>
          </cell>
          <cell r="F522">
            <v>292560</v>
          </cell>
          <cell r="G522">
            <v>2300</v>
          </cell>
          <cell r="H522">
            <v>73140</v>
          </cell>
          <cell r="I522">
            <v>6600</v>
          </cell>
          <cell r="J522">
            <v>209880</v>
          </cell>
          <cell r="K522">
            <v>300</v>
          </cell>
          <cell r="L522">
            <v>9540</v>
          </cell>
          <cell r="M522" t="str">
            <v>No.33</v>
          </cell>
        </row>
        <row r="523">
          <cell r="A523" t="str">
            <v>강관동바리(3개월)</v>
          </cell>
          <cell r="B523" t="str">
            <v>H=0-4.2M</v>
          </cell>
          <cell r="C523" t="str">
            <v>공M3</v>
          </cell>
          <cell r="D523">
            <v>2.1</v>
          </cell>
          <cell r="E523">
            <v>6300</v>
          </cell>
          <cell r="F523">
            <v>13230</v>
          </cell>
          <cell r="G523">
            <v>200</v>
          </cell>
          <cell r="H523">
            <v>420</v>
          </cell>
          <cell r="I523">
            <v>6100</v>
          </cell>
          <cell r="J523">
            <v>12810</v>
          </cell>
          <cell r="K523">
            <v>0</v>
          </cell>
          <cell r="L523">
            <v>0</v>
          </cell>
          <cell r="M523" t="str">
            <v>No.21</v>
          </cell>
        </row>
        <row r="524">
          <cell r="A524" t="str">
            <v>양생(비닐)</v>
          </cell>
          <cell r="C524" t="str">
            <v>M2</v>
          </cell>
          <cell r="D524">
            <v>47.97</v>
          </cell>
          <cell r="E524">
            <v>900</v>
          </cell>
          <cell r="F524">
            <v>43173</v>
          </cell>
          <cell r="G524">
            <v>700</v>
          </cell>
          <cell r="H524">
            <v>33579</v>
          </cell>
          <cell r="I524">
            <v>200</v>
          </cell>
          <cell r="J524">
            <v>9594</v>
          </cell>
          <cell r="K524">
            <v>0</v>
          </cell>
          <cell r="L524">
            <v>0</v>
          </cell>
          <cell r="M524" t="str">
            <v>No.8</v>
          </cell>
        </row>
        <row r="525">
          <cell r="A525" t="str">
            <v>시공이음면정리(치핑)</v>
          </cell>
          <cell r="B525" t="str">
            <v>인력</v>
          </cell>
          <cell r="C525" t="str">
            <v>M2</v>
          </cell>
          <cell r="D525">
            <v>1.25</v>
          </cell>
          <cell r="E525">
            <v>19000</v>
          </cell>
          <cell r="F525">
            <v>23750</v>
          </cell>
          <cell r="G525">
            <v>500</v>
          </cell>
          <cell r="H525">
            <v>625</v>
          </cell>
          <cell r="I525">
            <v>18500</v>
          </cell>
          <cell r="J525">
            <v>23125</v>
          </cell>
          <cell r="K525">
            <v>0</v>
          </cell>
          <cell r="L525">
            <v>0</v>
          </cell>
          <cell r="M525" t="str">
            <v>No.22</v>
          </cell>
        </row>
        <row r="526">
          <cell r="A526" t="str">
            <v>스페이서(T=75MM)</v>
          </cell>
          <cell r="C526" t="str">
            <v>EA</v>
          </cell>
          <cell r="D526">
            <v>4</v>
          </cell>
          <cell r="E526">
            <v>100</v>
          </cell>
          <cell r="F526">
            <v>400</v>
          </cell>
          <cell r="G526">
            <v>100</v>
          </cell>
          <cell r="H526">
            <v>400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</row>
        <row r="527">
          <cell r="A527" t="str">
            <v>이중벽P.E관 접합및부설</v>
          </cell>
          <cell r="B527" t="str">
            <v>Φ250M/M</v>
          </cell>
          <cell r="C527" t="str">
            <v>개소</v>
          </cell>
          <cell r="D527">
            <v>2</v>
          </cell>
          <cell r="E527">
            <v>4000</v>
          </cell>
          <cell r="F527">
            <v>8000</v>
          </cell>
          <cell r="G527">
            <v>0</v>
          </cell>
          <cell r="H527">
            <v>0</v>
          </cell>
          <cell r="I527">
            <v>4000</v>
          </cell>
          <cell r="J527">
            <v>8000</v>
          </cell>
          <cell r="K527">
            <v>0</v>
          </cell>
          <cell r="L527">
            <v>0</v>
          </cell>
          <cell r="M527" t="str">
            <v>No.24</v>
          </cell>
        </row>
        <row r="528">
          <cell r="A528" t="str">
            <v>그레이팅 뚜껑설치</v>
          </cell>
          <cell r="B528" t="str">
            <v>550X5600mm</v>
          </cell>
          <cell r="C528" t="str">
            <v>개소</v>
          </cell>
          <cell r="D528">
            <v>1</v>
          </cell>
          <cell r="E528">
            <v>274000</v>
          </cell>
          <cell r="F528">
            <v>274000</v>
          </cell>
          <cell r="G528">
            <v>261000</v>
          </cell>
          <cell r="H528">
            <v>261000</v>
          </cell>
          <cell r="I528">
            <v>13000</v>
          </cell>
          <cell r="J528">
            <v>13000</v>
          </cell>
          <cell r="K528">
            <v>0</v>
          </cell>
          <cell r="L528">
            <v>0</v>
          </cell>
          <cell r="M528" t="str">
            <v>No.34</v>
          </cell>
        </row>
        <row r="531">
          <cell r="A531" t="str">
            <v>5. 환 기 구</v>
          </cell>
          <cell r="F531">
            <v>237072</v>
          </cell>
          <cell r="H531">
            <v>19968</v>
          </cell>
          <cell r="J531">
            <v>200232</v>
          </cell>
          <cell r="L531">
            <v>16872</v>
          </cell>
        </row>
        <row r="532">
          <cell r="A532" t="str">
            <v>레미콘타설</v>
          </cell>
          <cell r="B532" t="str">
            <v>무근구조물</v>
          </cell>
          <cell r="C532" t="str">
            <v>M3</v>
          </cell>
          <cell r="D532">
            <v>1.04</v>
          </cell>
          <cell r="E532">
            <v>16000</v>
          </cell>
          <cell r="F532">
            <v>16640</v>
          </cell>
          <cell r="G532">
            <v>0</v>
          </cell>
          <cell r="H532">
            <v>0</v>
          </cell>
          <cell r="I532">
            <v>16000</v>
          </cell>
          <cell r="J532">
            <v>16640</v>
          </cell>
          <cell r="K532">
            <v>0</v>
          </cell>
          <cell r="L532">
            <v>0</v>
          </cell>
          <cell r="M532" t="str">
            <v>No.10</v>
          </cell>
        </row>
        <row r="533">
          <cell r="A533" t="str">
            <v>합판거푸집</v>
          </cell>
          <cell r="B533" t="str">
            <v>0-7m:6회</v>
          </cell>
          <cell r="C533" t="str">
            <v>M2</v>
          </cell>
          <cell r="D533">
            <v>4.83</v>
          </cell>
          <cell r="E533">
            <v>12000</v>
          </cell>
          <cell r="F533">
            <v>57960</v>
          </cell>
          <cell r="G533">
            <v>4000</v>
          </cell>
          <cell r="H533">
            <v>19320</v>
          </cell>
          <cell r="I533">
            <v>8000</v>
          </cell>
          <cell r="J533">
            <v>38640</v>
          </cell>
          <cell r="K533">
            <v>0</v>
          </cell>
          <cell r="L533">
            <v>0</v>
          </cell>
          <cell r="M533" t="str">
            <v>No.11</v>
          </cell>
        </row>
        <row r="534">
          <cell r="A534" t="str">
            <v>K.P메카니칼접합및부설(기계)</v>
          </cell>
          <cell r="B534" t="str">
            <v>ø200M/M</v>
          </cell>
          <cell r="C534" t="str">
            <v>개소</v>
          </cell>
          <cell r="D534">
            <v>1</v>
          </cell>
          <cell r="E534">
            <v>43300</v>
          </cell>
          <cell r="F534">
            <v>43300</v>
          </cell>
          <cell r="G534">
            <v>0</v>
          </cell>
          <cell r="H534">
            <v>0</v>
          </cell>
          <cell r="I534">
            <v>30800</v>
          </cell>
          <cell r="J534">
            <v>30800</v>
          </cell>
          <cell r="K534">
            <v>12500</v>
          </cell>
          <cell r="L534">
            <v>12500</v>
          </cell>
          <cell r="M534" t="str">
            <v>No.35</v>
          </cell>
        </row>
        <row r="535">
          <cell r="A535" t="str">
            <v>잡석부설(B.H 0.7)</v>
          </cell>
          <cell r="B535" t="str">
            <v>기계90%+인력10%</v>
          </cell>
          <cell r="C535" t="str">
            <v>M3</v>
          </cell>
          <cell r="D535">
            <v>0.24</v>
          </cell>
          <cell r="E535">
            <v>3000</v>
          </cell>
          <cell r="F535">
            <v>720</v>
          </cell>
          <cell r="G535">
            <v>200</v>
          </cell>
          <cell r="H535">
            <v>48</v>
          </cell>
          <cell r="I535">
            <v>2500</v>
          </cell>
          <cell r="J535">
            <v>600</v>
          </cell>
          <cell r="K535">
            <v>300</v>
          </cell>
          <cell r="L535">
            <v>72</v>
          </cell>
          <cell r="M535" t="str">
            <v>#.5</v>
          </cell>
        </row>
        <row r="536">
          <cell r="A536" t="str">
            <v>적벽돌쌓기</v>
          </cell>
          <cell r="B536" t="str">
            <v>1.0B,표준형</v>
          </cell>
          <cell r="C536" t="str">
            <v>M2</v>
          </cell>
          <cell r="D536">
            <v>2.08</v>
          </cell>
          <cell r="E536">
            <v>21900</v>
          </cell>
          <cell r="F536">
            <v>45552</v>
          </cell>
          <cell r="G536">
            <v>0</v>
          </cell>
          <cell r="H536">
            <v>0</v>
          </cell>
          <cell r="I536">
            <v>21900</v>
          </cell>
          <cell r="J536">
            <v>45552</v>
          </cell>
          <cell r="K536">
            <v>0</v>
          </cell>
          <cell r="L536">
            <v>0</v>
          </cell>
          <cell r="M536" t="str">
            <v>No.36</v>
          </cell>
        </row>
        <row r="537">
          <cell r="A537" t="str">
            <v>모르터</v>
          </cell>
          <cell r="B537" t="str">
            <v>1 : 3</v>
          </cell>
          <cell r="C537" t="str">
            <v>M3</v>
          </cell>
          <cell r="D537">
            <v>0.33</v>
          </cell>
          <cell r="E537">
            <v>40000</v>
          </cell>
          <cell r="F537">
            <v>13200</v>
          </cell>
          <cell r="G537">
            <v>0</v>
          </cell>
          <cell r="H537">
            <v>0</v>
          </cell>
          <cell r="I537">
            <v>40000</v>
          </cell>
          <cell r="J537">
            <v>13200</v>
          </cell>
          <cell r="K537">
            <v>0</v>
          </cell>
          <cell r="L537">
            <v>0</v>
          </cell>
          <cell r="M537" t="str">
            <v>No.37</v>
          </cell>
        </row>
        <row r="538">
          <cell r="A538" t="str">
            <v>K.P메카니칼접합및부설(기계)</v>
          </cell>
          <cell r="B538" t="str">
            <v>ø200M/M(이형관)</v>
          </cell>
          <cell r="C538" t="str">
            <v>개소</v>
          </cell>
          <cell r="D538">
            <v>1</v>
          </cell>
          <cell r="E538">
            <v>14300</v>
          </cell>
          <cell r="F538">
            <v>14300</v>
          </cell>
          <cell r="G538">
            <v>0</v>
          </cell>
          <cell r="H538">
            <v>0</v>
          </cell>
          <cell r="I538">
            <v>10000</v>
          </cell>
          <cell r="J538">
            <v>10000</v>
          </cell>
          <cell r="K538">
            <v>4300</v>
          </cell>
          <cell r="L538">
            <v>4300</v>
          </cell>
          <cell r="M538" t="str">
            <v>No.38</v>
          </cell>
        </row>
        <row r="539">
          <cell r="A539" t="str">
            <v>플랜지관 접합및부설</v>
          </cell>
          <cell r="B539" t="str">
            <v>ø200M/M(이형관)</v>
          </cell>
          <cell r="C539" t="str">
            <v>개소</v>
          </cell>
          <cell r="D539">
            <v>1</v>
          </cell>
          <cell r="E539">
            <v>45400</v>
          </cell>
          <cell r="F539">
            <v>45400</v>
          </cell>
          <cell r="G539">
            <v>600</v>
          </cell>
          <cell r="H539">
            <v>600</v>
          </cell>
          <cell r="I539">
            <v>44800</v>
          </cell>
          <cell r="J539">
            <v>44800</v>
          </cell>
          <cell r="K539">
            <v>0</v>
          </cell>
          <cell r="L539">
            <v>0</v>
          </cell>
          <cell r="M539" t="str">
            <v>No.39</v>
          </cell>
        </row>
        <row r="541">
          <cell r="A541" t="str">
            <v>6. 부대시설공</v>
          </cell>
          <cell r="F541">
            <v>5619309</v>
          </cell>
          <cell r="H541">
            <v>2009519</v>
          </cell>
          <cell r="J541">
            <v>2604941</v>
          </cell>
          <cell r="L541">
            <v>1004849</v>
          </cell>
        </row>
        <row r="542">
          <cell r="A542" t="str">
            <v>하수관거인식테이프</v>
          </cell>
          <cell r="B542" t="str">
            <v>5cmX20m</v>
          </cell>
          <cell r="C542" t="str">
            <v>M</v>
          </cell>
          <cell r="D542">
            <v>1556.2</v>
          </cell>
          <cell r="E542">
            <v>1300</v>
          </cell>
          <cell r="F542">
            <v>2023060</v>
          </cell>
          <cell r="G542">
            <v>1100</v>
          </cell>
          <cell r="H542">
            <v>1711820</v>
          </cell>
          <cell r="I542">
            <v>200</v>
          </cell>
          <cell r="J542">
            <v>311240</v>
          </cell>
          <cell r="K542">
            <v>0</v>
          </cell>
          <cell r="L542">
            <v>0</v>
          </cell>
        </row>
        <row r="543">
          <cell r="A543" t="str">
            <v>하수관내 C.C.T.V조사</v>
          </cell>
          <cell r="B543" t="str">
            <v>하수관내 C.C.T.V 조사</v>
          </cell>
          <cell r="C543" t="str">
            <v>M</v>
          </cell>
          <cell r="D543">
            <v>1556.2</v>
          </cell>
          <cell r="E543">
            <v>1700</v>
          </cell>
          <cell r="F543">
            <v>2645540</v>
          </cell>
          <cell r="G543">
            <v>100</v>
          </cell>
          <cell r="H543">
            <v>155620</v>
          </cell>
          <cell r="I543">
            <v>1000</v>
          </cell>
          <cell r="J543">
            <v>1556200</v>
          </cell>
          <cell r="K543">
            <v>600</v>
          </cell>
          <cell r="L543">
            <v>933720</v>
          </cell>
          <cell r="M543" t="str">
            <v>No.40</v>
          </cell>
        </row>
        <row r="544">
          <cell r="A544" t="str">
            <v>철근 구조물헐기</v>
          </cell>
          <cell r="B544" t="str">
            <v>소형브레커+공기압축기</v>
          </cell>
          <cell r="C544" t="str">
            <v>M3</v>
          </cell>
          <cell r="D544">
            <v>3.51</v>
          </cell>
          <cell r="E544">
            <v>35800</v>
          </cell>
          <cell r="F544">
            <v>125658</v>
          </cell>
          <cell r="G544">
            <v>6400</v>
          </cell>
          <cell r="H544">
            <v>22464</v>
          </cell>
          <cell r="I544">
            <v>17800</v>
          </cell>
          <cell r="J544">
            <v>62478</v>
          </cell>
          <cell r="K544">
            <v>11600</v>
          </cell>
          <cell r="L544">
            <v>40716</v>
          </cell>
          <cell r="M544" t="str">
            <v>No.29</v>
          </cell>
        </row>
        <row r="545">
          <cell r="A545" t="str">
            <v>무근 구조물헐기</v>
          </cell>
          <cell r="B545" t="str">
            <v>소형브레커+공기압축기</v>
          </cell>
          <cell r="C545" t="str">
            <v>M3</v>
          </cell>
          <cell r="D545">
            <v>0.56999999999999995</v>
          </cell>
          <cell r="E545">
            <v>27100</v>
          </cell>
          <cell r="F545">
            <v>15447</v>
          </cell>
          <cell r="G545">
            <v>2100</v>
          </cell>
          <cell r="H545">
            <v>1197</v>
          </cell>
          <cell r="I545">
            <v>18900</v>
          </cell>
          <cell r="J545">
            <v>10773</v>
          </cell>
          <cell r="K545">
            <v>6100</v>
          </cell>
          <cell r="L545">
            <v>3477</v>
          </cell>
          <cell r="M545" t="str">
            <v>No.26</v>
          </cell>
        </row>
        <row r="546">
          <cell r="A546" t="str">
            <v>폐기물운반</v>
          </cell>
          <cell r="B546" t="str">
            <v>B.H0.7 + D.T15</v>
          </cell>
          <cell r="C546" t="str">
            <v>M3</v>
          </cell>
          <cell r="D546">
            <v>4.08</v>
          </cell>
          <cell r="E546">
            <v>12300</v>
          </cell>
          <cell r="F546">
            <v>50184</v>
          </cell>
          <cell r="G546">
            <v>4600</v>
          </cell>
          <cell r="H546">
            <v>18768</v>
          </cell>
          <cell r="I546">
            <v>3500</v>
          </cell>
          <cell r="J546">
            <v>14280</v>
          </cell>
          <cell r="K546">
            <v>4200</v>
          </cell>
          <cell r="L546">
            <v>17136</v>
          </cell>
          <cell r="M546" t="str">
            <v>#.12</v>
          </cell>
        </row>
        <row r="547">
          <cell r="A547" t="str">
            <v>P.E관 접합 및 부설</v>
          </cell>
          <cell r="B547" t="str">
            <v>Φ500M/M</v>
          </cell>
          <cell r="C547" t="str">
            <v>개소</v>
          </cell>
          <cell r="D547">
            <v>14</v>
          </cell>
          <cell r="E547">
            <v>14400</v>
          </cell>
          <cell r="F547">
            <v>201600</v>
          </cell>
          <cell r="G547">
            <v>0</v>
          </cell>
          <cell r="H547">
            <v>0</v>
          </cell>
          <cell r="I547">
            <v>14400</v>
          </cell>
          <cell r="J547">
            <v>201600</v>
          </cell>
          <cell r="K547">
            <v>0</v>
          </cell>
          <cell r="L547">
            <v>0</v>
          </cell>
          <cell r="M547" t="str">
            <v>No.41</v>
          </cell>
        </row>
        <row r="548">
          <cell r="A548" t="str">
            <v>가성토(토사,B.H0.7)</v>
          </cell>
          <cell r="B548" t="str">
            <v>현장토유용</v>
          </cell>
          <cell r="C548" t="str">
            <v>M3</v>
          </cell>
          <cell r="D548">
            <v>14</v>
          </cell>
          <cell r="E548">
            <v>1800</v>
          </cell>
          <cell r="F548">
            <v>25200</v>
          </cell>
          <cell r="G548">
            <v>400</v>
          </cell>
          <cell r="H548">
            <v>5600</v>
          </cell>
          <cell r="I548">
            <v>700</v>
          </cell>
          <cell r="J548">
            <v>9800</v>
          </cell>
          <cell r="K548">
            <v>700</v>
          </cell>
          <cell r="L548">
            <v>9800</v>
          </cell>
          <cell r="M548" t="str">
            <v>#.20</v>
          </cell>
        </row>
        <row r="549">
          <cell r="A549" t="str">
            <v>P.P 마대쌓기 및 헐기</v>
          </cell>
          <cell r="C549" t="str">
            <v>M2</v>
          </cell>
          <cell r="D549">
            <v>9.9</v>
          </cell>
          <cell r="E549">
            <v>53000</v>
          </cell>
          <cell r="F549">
            <v>524700</v>
          </cell>
          <cell r="G549">
            <v>8900</v>
          </cell>
          <cell r="H549">
            <v>88110</v>
          </cell>
          <cell r="I549">
            <v>44100</v>
          </cell>
          <cell r="J549">
            <v>436590</v>
          </cell>
          <cell r="K549">
            <v>0</v>
          </cell>
          <cell r="L549">
            <v>0</v>
          </cell>
          <cell r="M549" t="str">
            <v>#.21</v>
          </cell>
        </row>
        <row r="550">
          <cell r="A550" t="str">
            <v>비닐깔기</v>
          </cell>
          <cell r="C550" t="str">
            <v>M2</v>
          </cell>
          <cell r="D550">
            <v>9.9</v>
          </cell>
          <cell r="E550">
            <v>800</v>
          </cell>
          <cell r="F550">
            <v>7920</v>
          </cell>
          <cell r="G550">
            <v>600</v>
          </cell>
          <cell r="H550">
            <v>5940</v>
          </cell>
          <cell r="I550">
            <v>200</v>
          </cell>
          <cell r="J550">
            <v>1980</v>
          </cell>
          <cell r="K550">
            <v>0</v>
          </cell>
          <cell r="L550">
            <v>0</v>
          </cell>
          <cell r="M550" t="str">
            <v>No.8</v>
          </cell>
        </row>
        <row r="553">
          <cell r="A553" t="str">
            <v>6. 운 반 공</v>
          </cell>
          <cell r="F553">
            <v>5849386</v>
          </cell>
          <cell r="H553">
            <v>1742400</v>
          </cell>
          <cell r="J553">
            <v>1900800</v>
          </cell>
          <cell r="L553">
            <v>2206186</v>
          </cell>
        </row>
        <row r="554">
          <cell r="A554" t="str">
            <v>철근운반</v>
          </cell>
          <cell r="C554" t="str">
            <v>TON</v>
          </cell>
          <cell r="D554">
            <v>5.7839999999999998</v>
          </cell>
          <cell r="E554">
            <v>9000</v>
          </cell>
          <cell r="F554">
            <v>52056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9000</v>
          </cell>
          <cell r="L554">
            <v>52056</v>
          </cell>
          <cell r="M554" t="str">
            <v>#.15</v>
          </cell>
        </row>
        <row r="555">
          <cell r="A555" t="str">
            <v>주철관 운반</v>
          </cell>
          <cell r="B555" t="str">
            <v>이형관</v>
          </cell>
          <cell r="C555" t="str">
            <v>KG</v>
          </cell>
          <cell r="D555">
            <v>127.3</v>
          </cell>
          <cell r="E555">
            <v>100</v>
          </cell>
          <cell r="F555">
            <v>12730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100</v>
          </cell>
          <cell r="L555">
            <v>12730</v>
          </cell>
          <cell r="M555" t="str">
            <v>#.17</v>
          </cell>
        </row>
        <row r="556">
          <cell r="A556" t="str">
            <v>주철관 운반</v>
          </cell>
          <cell r="B556" t="str">
            <v>Φ200M/M</v>
          </cell>
          <cell r="C556" t="str">
            <v>본</v>
          </cell>
          <cell r="D556">
            <v>1</v>
          </cell>
          <cell r="E556">
            <v>2200</v>
          </cell>
          <cell r="F556">
            <v>2200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2200</v>
          </cell>
          <cell r="L556">
            <v>2200</v>
          </cell>
          <cell r="M556" t="str">
            <v>#.22</v>
          </cell>
        </row>
        <row r="557">
          <cell r="A557" t="str">
            <v>시멘트운반(40kg/대)</v>
          </cell>
          <cell r="C557" t="str">
            <v>대</v>
          </cell>
          <cell r="D557">
            <v>2</v>
          </cell>
          <cell r="E557">
            <v>400</v>
          </cell>
          <cell r="F557">
            <v>800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400</v>
          </cell>
          <cell r="L557">
            <v>800</v>
          </cell>
          <cell r="M557" t="str">
            <v>#.19</v>
          </cell>
        </row>
        <row r="558">
          <cell r="A558" t="str">
            <v>보조기층운반</v>
          </cell>
          <cell r="C558" t="str">
            <v>M3</v>
          </cell>
          <cell r="D558">
            <v>792</v>
          </cell>
          <cell r="E558">
            <v>7300</v>
          </cell>
          <cell r="F558">
            <v>5781600</v>
          </cell>
          <cell r="G558">
            <v>2200</v>
          </cell>
          <cell r="H558">
            <v>1742400</v>
          </cell>
          <cell r="I558">
            <v>2400</v>
          </cell>
          <cell r="J558">
            <v>1900800</v>
          </cell>
          <cell r="K558">
            <v>2700</v>
          </cell>
          <cell r="L558">
            <v>2138400</v>
          </cell>
          <cell r="M558" t="str">
            <v>#.18</v>
          </cell>
        </row>
        <row r="575">
          <cell r="A575" t="str">
            <v>⊙C-LINE  사급자재비</v>
          </cell>
          <cell r="C575" t="str">
            <v>식</v>
          </cell>
          <cell r="D575">
            <v>1</v>
          </cell>
          <cell r="F575">
            <v>64758980</v>
          </cell>
          <cell r="H575">
            <v>64758980</v>
          </cell>
          <cell r="J575">
            <v>0</v>
          </cell>
          <cell r="L575">
            <v>0</v>
          </cell>
        </row>
        <row r="577">
          <cell r="A577" t="str">
            <v>모  래</v>
          </cell>
          <cell r="C577" t="str">
            <v>M3</v>
          </cell>
          <cell r="D577">
            <v>411</v>
          </cell>
          <cell r="E577">
            <v>17000</v>
          </cell>
          <cell r="F577">
            <v>6987000</v>
          </cell>
          <cell r="G577">
            <v>17000</v>
          </cell>
          <cell r="H577">
            <v>6987000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</row>
        <row r="578">
          <cell r="A578" t="str">
            <v>잡  석</v>
          </cell>
          <cell r="C578" t="str">
            <v>M3</v>
          </cell>
          <cell r="D578">
            <v>0.25</v>
          </cell>
          <cell r="E578">
            <v>7000</v>
          </cell>
          <cell r="F578">
            <v>1750</v>
          </cell>
          <cell r="G578">
            <v>7000</v>
          </cell>
          <cell r="H578">
            <v>1750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</row>
        <row r="579">
          <cell r="A579" t="str">
            <v>아스팔트유제</v>
          </cell>
          <cell r="B579" t="str">
            <v>RSC-4</v>
          </cell>
          <cell r="C579" t="str">
            <v>DRUM</v>
          </cell>
          <cell r="D579">
            <v>1.65</v>
          </cell>
          <cell r="E579">
            <v>52000</v>
          </cell>
          <cell r="F579">
            <v>85800</v>
          </cell>
          <cell r="G579">
            <v>52000</v>
          </cell>
          <cell r="H579">
            <v>85800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</row>
        <row r="580">
          <cell r="A580" t="str">
            <v>아스팔트유제</v>
          </cell>
          <cell r="B580" t="str">
            <v>MC-1</v>
          </cell>
          <cell r="C580" t="str">
            <v>DRUM</v>
          </cell>
          <cell r="D580">
            <v>3.31</v>
          </cell>
          <cell r="E580">
            <v>58000</v>
          </cell>
          <cell r="F580">
            <v>191980</v>
          </cell>
          <cell r="G580">
            <v>58000</v>
          </cell>
          <cell r="H580">
            <v>191980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</row>
        <row r="581">
          <cell r="A581" t="str">
            <v>주철관 이형관</v>
          </cell>
          <cell r="B581" t="str">
            <v>D300M/M이상 D600M/M이하</v>
          </cell>
          <cell r="C581" t="str">
            <v>KG</v>
          </cell>
          <cell r="D581">
            <v>127.3</v>
          </cell>
          <cell r="E581">
            <v>2500</v>
          </cell>
          <cell r="F581">
            <v>318250</v>
          </cell>
          <cell r="G581">
            <v>2500</v>
          </cell>
          <cell r="H581">
            <v>318250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</row>
        <row r="582">
          <cell r="A582" t="str">
            <v>이중벽 P.E관</v>
          </cell>
          <cell r="B582" t="str">
            <v>Φ250M/M</v>
          </cell>
          <cell r="C582" t="str">
            <v>본</v>
          </cell>
          <cell r="D582">
            <v>2</v>
          </cell>
          <cell r="E582">
            <v>127200</v>
          </cell>
          <cell r="F582">
            <v>254400</v>
          </cell>
          <cell r="G582">
            <v>127200</v>
          </cell>
          <cell r="H582">
            <v>254400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</row>
        <row r="583">
          <cell r="A583" t="str">
            <v>이중벽 P.E관</v>
          </cell>
          <cell r="B583" t="str">
            <v>Φ300M/M</v>
          </cell>
          <cell r="C583" t="str">
            <v>본</v>
          </cell>
          <cell r="D583">
            <v>260</v>
          </cell>
          <cell r="E583">
            <v>160200</v>
          </cell>
          <cell r="F583">
            <v>41652000</v>
          </cell>
          <cell r="G583">
            <v>160200</v>
          </cell>
          <cell r="H583">
            <v>41652000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</row>
        <row r="584">
          <cell r="A584" t="str">
            <v>P.E관(5회 사용)</v>
          </cell>
          <cell r="B584" t="str">
            <v>Φ500M/M</v>
          </cell>
          <cell r="C584" t="str">
            <v>본</v>
          </cell>
          <cell r="D584">
            <v>14</v>
          </cell>
          <cell r="E584">
            <v>435000</v>
          </cell>
          <cell r="F584">
            <v>6090000</v>
          </cell>
          <cell r="G584">
            <v>435000</v>
          </cell>
          <cell r="H584">
            <v>6090000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</row>
        <row r="585">
          <cell r="A585" t="str">
            <v>이중벽 P.E관 지수단관</v>
          </cell>
          <cell r="B585" t="str">
            <v>Φ250M/M</v>
          </cell>
          <cell r="C585" t="str">
            <v>EA</v>
          </cell>
          <cell r="D585">
            <v>3</v>
          </cell>
          <cell r="E585">
            <v>34900</v>
          </cell>
          <cell r="F585">
            <v>104700</v>
          </cell>
          <cell r="G585">
            <v>34900</v>
          </cell>
          <cell r="H585">
            <v>104700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</row>
        <row r="586">
          <cell r="A586" t="str">
            <v>이중벽 P.E관 지수단관</v>
          </cell>
          <cell r="B586" t="str">
            <v>Φ300M/M</v>
          </cell>
          <cell r="C586" t="str">
            <v>EA</v>
          </cell>
          <cell r="D586">
            <v>86</v>
          </cell>
          <cell r="E586">
            <v>44100</v>
          </cell>
          <cell r="F586">
            <v>3792600</v>
          </cell>
          <cell r="G586">
            <v>44100</v>
          </cell>
          <cell r="H586">
            <v>3792600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</row>
        <row r="587">
          <cell r="A587" t="str">
            <v>적벽돌</v>
          </cell>
          <cell r="B587" t="str">
            <v>190*90*57</v>
          </cell>
          <cell r="C587" t="str">
            <v>매</v>
          </cell>
          <cell r="D587">
            <v>319</v>
          </cell>
          <cell r="E587">
            <v>200</v>
          </cell>
          <cell r="F587">
            <v>63800</v>
          </cell>
          <cell r="G587">
            <v>200</v>
          </cell>
          <cell r="H587">
            <v>63800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</row>
        <row r="588">
          <cell r="A588" t="str">
            <v>흡출기(D200)</v>
          </cell>
          <cell r="C588" t="str">
            <v>개</v>
          </cell>
          <cell r="D588">
            <v>1</v>
          </cell>
          <cell r="E588">
            <v>200000</v>
          </cell>
          <cell r="F588">
            <v>200000</v>
          </cell>
          <cell r="G588">
            <v>200000</v>
          </cell>
          <cell r="H588">
            <v>200000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</row>
        <row r="589">
          <cell r="A589" t="str">
            <v>보조기층제</v>
          </cell>
          <cell r="C589" t="str">
            <v>M3</v>
          </cell>
          <cell r="D589">
            <v>792</v>
          </cell>
          <cell r="E589">
            <v>6300</v>
          </cell>
          <cell r="F589">
            <v>4989600</v>
          </cell>
          <cell r="G589">
            <v>6300</v>
          </cell>
          <cell r="H589">
            <v>4989600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</row>
        <row r="590">
          <cell r="A590" t="str">
            <v>주철관 접합부품(K.P메카니칼접합)</v>
          </cell>
          <cell r="B590" t="str">
            <v>D=200MM</v>
          </cell>
          <cell r="C590" t="str">
            <v>SET</v>
          </cell>
          <cell r="D590">
            <v>2</v>
          </cell>
          <cell r="E590">
            <v>12400</v>
          </cell>
          <cell r="F590">
            <v>24800</v>
          </cell>
          <cell r="G590">
            <v>12400</v>
          </cell>
          <cell r="H590">
            <v>24800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</row>
        <row r="591">
          <cell r="A591" t="str">
            <v>주철관 접합부품(플랜지접합)</v>
          </cell>
          <cell r="B591" t="str">
            <v>D=200MM</v>
          </cell>
          <cell r="C591" t="str">
            <v>SET</v>
          </cell>
          <cell r="D591">
            <v>1</v>
          </cell>
          <cell r="E591">
            <v>2300</v>
          </cell>
          <cell r="F591">
            <v>2300</v>
          </cell>
          <cell r="G591">
            <v>2300</v>
          </cell>
          <cell r="H591">
            <v>2300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</row>
        <row r="597">
          <cell r="A597" t="str">
            <v>Ⅳ.D-LINE차집관로(강정P/S→월평P/S)</v>
          </cell>
          <cell r="C597" t="str">
            <v>식</v>
          </cell>
          <cell r="D597">
            <v>1</v>
          </cell>
          <cell r="F597">
            <v>263388990</v>
          </cell>
          <cell r="H597">
            <v>119310817</v>
          </cell>
          <cell r="J597">
            <v>105257548</v>
          </cell>
          <cell r="L597">
            <v>38820625</v>
          </cell>
        </row>
        <row r="599">
          <cell r="A599" t="str">
            <v>1. 토    공</v>
          </cell>
          <cell r="F599">
            <v>195212461</v>
          </cell>
          <cell r="H599">
            <v>107476111</v>
          </cell>
          <cell r="J599">
            <v>60754441</v>
          </cell>
          <cell r="L599">
            <v>26981909</v>
          </cell>
        </row>
        <row r="600">
          <cell r="A600" t="str">
            <v>터파기:보조기층</v>
          </cell>
          <cell r="B600" t="str">
            <v>B.H 0.7㎥</v>
          </cell>
          <cell r="C600" t="str">
            <v>M3</v>
          </cell>
          <cell r="D600">
            <v>791.1</v>
          </cell>
          <cell r="E600">
            <v>1100</v>
          </cell>
          <cell r="F600">
            <v>870210</v>
          </cell>
          <cell r="G600">
            <v>300</v>
          </cell>
          <cell r="H600">
            <v>237330</v>
          </cell>
          <cell r="I600">
            <v>400</v>
          </cell>
          <cell r="J600">
            <v>316440</v>
          </cell>
          <cell r="K600">
            <v>400</v>
          </cell>
          <cell r="L600">
            <v>316440</v>
          </cell>
          <cell r="M600" t="str">
            <v>#.1</v>
          </cell>
        </row>
        <row r="601">
          <cell r="A601" t="str">
            <v>터파기:토사(육상),기계80+인력20</v>
          </cell>
          <cell r="B601" t="str">
            <v>B.H 0.7㎥</v>
          </cell>
          <cell r="C601" t="str">
            <v>M3</v>
          </cell>
          <cell r="D601">
            <v>3358.2</v>
          </cell>
          <cell r="E601">
            <v>2000</v>
          </cell>
          <cell r="F601">
            <v>6716400</v>
          </cell>
          <cell r="G601">
            <v>100</v>
          </cell>
          <cell r="H601">
            <v>335820</v>
          </cell>
          <cell r="I601">
            <v>1600</v>
          </cell>
          <cell r="J601">
            <v>5373120</v>
          </cell>
          <cell r="K601">
            <v>300</v>
          </cell>
          <cell r="L601">
            <v>1007460</v>
          </cell>
          <cell r="M601" t="str">
            <v>#.2</v>
          </cell>
        </row>
        <row r="602">
          <cell r="A602" t="str">
            <v>기계터파기(연암)</v>
          </cell>
          <cell r="B602" t="str">
            <v>B.H0.7+브레이커</v>
          </cell>
          <cell r="C602" t="str">
            <v>M3</v>
          </cell>
          <cell r="D602">
            <v>1262.71</v>
          </cell>
          <cell r="E602">
            <v>18400</v>
          </cell>
          <cell r="F602">
            <v>23233864</v>
          </cell>
          <cell r="G602">
            <v>2800</v>
          </cell>
          <cell r="H602">
            <v>3535588</v>
          </cell>
          <cell r="I602">
            <v>7300</v>
          </cell>
          <cell r="J602">
            <v>9217783</v>
          </cell>
          <cell r="K602">
            <v>8300</v>
          </cell>
          <cell r="L602">
            <v>10480493</v>
          </cell>
          <cell r="M602" t="str">
            <v>#.3</v>
          </cell>
        </row>
        <row r="603">
          <cell r="A603" t="str">
            <v>되메우기 및 다짐</v>
          </cell>
          <cell r="B603" t="str">
            <v>B.H 0.7+플래이트 콤펙터</v>
          </cell>
          <cell r="C603" t="str">
            <v>M3</v>
          </cell>
          <cell r="D603">
            <v>3666.45</v>
          </cell>
          <cell r="E603">
            <v>3500</v>
          </cell>
          <cell r="F603">
            <v>12832575</v>
          </cell>
          <cell r="G603">
            <v>400</v>
          </cell>
          <cell r="H603">
            <v>1466580</v>
          </cell>
          <cell r="I603">
            <v>2600</v>
          </cell>
          <cell r="J603">
            <v>9532770</v>
          </cell>
          <cell r="K603">
            <v>500</v>
          </cell>
          <cell r="L603">
            <v>1833225</v>
          </cell>
          <cell r="M603" t="str">
            <v>#.4</v>
          </cell>
        </row>
        <row r="604">
          <cell r="A604" t="str">
            <v>사토운반:보조기층</v>
          </cell>
          <cell r="B604" t="str">
            <v>B.H0.7 + D.T15</v>
          </cell>
          <cell r="C604" t="str">
            <v>M3</v>
          </cell>
          <cell r="D604">
            <v>449.88</v>
          </cell>
          <cell r="E604">
            <v>7300</v>
          </cell>
          <cell r="F604">
            <v>3284124</v>
          </cell>
          <cell r="G604">
            <v>2700</v>
          </cell>
          <cell r="H604">
            <v>1214676</v>
          </cell>
          <cell r="I604">
            <v>2100</v>
          </cell>
          <cell r="J604">
            <v>944748</v>
          </cell>
          <cell r="K604">
            <v>2500</v>
          </cell>
          <cell r="L604">
            <v>1124700</v>
          </cell>
          <cell r="M604" t="str">
            <v>#.6</v>
          </cell>
        </row>
        <row r="605">
          <cell r="A605" t="str">
            <v>사토운반:연암</v>
          </cell>
          <cell r="B605" t="str">
            <v>B.H0.7 + D.T15</v>
          </cell>
          <cell r="C605" t="str">
            <v>M3</v>
          </cell>
          <cell r="D605">
            <v>1262.71</v>
          </cell>
          <cell r="E605">
            <v>12000</v>
          </cell>
          <cell r="F605">
            <v>15152520</v>
          </cell>
          <cell r="G605">
            <v>4500</v>
          </cell>
          <cell r="H605">
            <v>5682195</v>
          </cell>
          <cell r="I605">
            <v>3500</v>
          </cell>
          <cell r="J605">
            <v>4419485</v>
          </cell>
          <cell r="K605">
            <v>4000</v>
          </cell>
          <cell r="L605">
            <v>5050840</v>
          </cell>
          <cell r="M605" t="str">
            <v>#.7</v>
          </cell>
        </row>
        <row r="606">
          <cell r="A606" t="str">
            <v>모래부설 및 다짐(B.H 0.7M3,관로기초)</v>
          </cell>
          <cell r="B606" t="str">
            <v>기계90%+인력10%</v>
          </cell>
          <cell r="C606" t="str">
            <v>M3</v>
          </cell>
          <cell r="D606">
            <v>566.03</v>
          </cell>
          <cell r="E606">
            <v>2300</v>
          </cell>
          <cell r="F606">
            <v>1301869</v>
          </cell>
          <cell r="G606">
            <v>200</v>
          </cell>
          <cell r="H606">
            <v>113206</v>
          </cell>
          <cell r="I606">
            <v>1600</v>
          </cell>
          <cell r="J606">
            <v>905648</v>
          </cell>
          <cell r="K606">
            <v>500</v>
          </cell>
          <cell r="L606">
            <v>283015</v>
          </cell>
          <cell r="M606" t="str">
            <v>#.8</v>
          </cell>
        </row>
        <row r="607">
          <cell r="A607" t="str">
            <v>바닥면 고르기</v>
          </cell>
          <cell r="B607" t="str">
            <v>연암</v>
          </cell>
          <cell r="C607" t="str">
            <v>M2</v>
          </cell>
          <cell r="D607">
            <v>1852.58</v>
          </cell>
          <cell r="E607">
            <v>5400</v>
          </cell>
          <cell r="F607">
            <v>10003932</v>
          </cell>
          <cell r="G607">
            <v>500</v>
          </cell>
          <cell r="H607">
            <v>926290</v>
          </cell>
          <cell r="I607">
            <v>4600</v>
          </cell>
          <cell r="J607">
            <v>8521868</v>
          </cell>
          <cell r="K607">
            <v>300</v>
          </cell>
          <cell r="L607">
            <v>555774</v>
          </cell>
          <cell r="M607" t="str">
            <v>No.2</v>
          </cell>
        </row>
        <row r="608">
          <cell r="A608" t="str">
            <v>아스팔트포장 절단</v>
          </cell>
          <cell r="C608" t="str">
            <v>M</v>
          </cell>
          <cell r="D608">
            <v>2692.64</v>
          </cell>
          <cell r="E608">
            <v>1800</v>
          </cell>
          <cell r="F608">
            <v>4846752</v>
          </cell>
          <cell r="G608">
            <v>900</v>
          </cell>
          <cell r="H608">
            <v>2423376</v>
          </cell>
          <cell r="I608">
            <v>800</v>
          </cell>
          <cell r="J608">
            <v>2154112</v>
          </cell>
          <cell r="K608">
            <v>100</v>
          </cell>
          <cell r="L608">
            <v>269264</v>
          </cell>
          <cell r="M608" t="str">
            <v>No.3</v>
          </cell>
        </row>
        <row r="609">
          <cell r="A609" t="str">
            <v>아스팔트포장 파취</v>
          </cell>
          <cell r="B609" t="str">
            <v>기계</v>
          </cell>
          <cell r="C609" t="str">
            <v>M3</v>
          </cell>
          <cell r="D609">
            <v>373.76</v>
          </cell>
          <cell r="E609">
            <v>15300</v>
          </cell>
          <cell r="F609">
            <v>5718528</v>
          </cell>
          <cell r="G609">
            <v>2300</v>
          </cell>
          <cell r="H609">
            <v>859648</v>
          </cell>
          <cell r="I609">
            <v>6300</v>
          </cell>
          <cell r="J609">
            <v>2354688</v>
          </cell>
          <cell r="K609">
            <v>6700</v>
          </cell>
          <cell r="L609">
            <v>2504192</v>
          </cell>
          <cell r="M609" t="str">
            <v>#.10</v>
          </cell>
        </row>
        <row r="610">
          <cell r="A610" t="str">
            <v>아스팔트 포장포설</v>
          </cell>
          <cell r="B610" t="str">
            <v>기층10cm+표층5cm</v>
          </cell>
          <cell r="C610" t="str">
            <v>a</v>
          </cell>
          <cell r="D610">
            <v>24.92</v>
          </cell>
          <cell r="E610">
            <v>3812100</v>
          </cell>
          <cell r="F610">
            <v>94997532</v>
          </cell>
          <cell r="G610">
            <v>3372300</v>
          </cell>
          <cell r="H610">
            <v>84037716</v>
          </cell>
          <cell r="I610">
            <v>409100</v>
          </cell>
          <cell r="J610">
            <v>10194772</v>
          </cell>
          <cell r="K610">
            <v>30700</v>
          </cell>
          <cell r="L610">
            <v>765044</v>
          </cell>
          <cell r="M610" t="str">
            <v>No.4</v>
          </cell>
        </row>
        <row r="611">
          <cell r="A611" t="str">
            <v>보조기층포설 및 다짐</v>
          </cell>
          <cell r="B611" t="str">
            <v>T=30cm</v>
          </cell>
          <cell r="C611" t="str">
            <v>M3</v>
          </cell>
          <cell r="D611">
            <v>702.6</v>
          </cell>
          <cell r="E611">
            <v>2800</v>
          </cell>
          <cell r="F611">
            <v>1967280</v>
          </cell>
          <cell r="G611">
            <v>400</v>
          </cell>
          <cell r="H611">
            <v>281040</v>
          </cell>
          <cell r="I611">
            <v>1700</v>
          </cell>
          <cell r="J611">
            <v>1194420</v>
          </cell>
          <cell r="K611">
            <v>700</v>
          </cell>
          <cell r="L611">
            <v>491820</v>
          </cell>
          <cell r="M611" t="str">
            <v>#.11</v>
          </cell>
        </row>
        <row r="612">
          <cell r="A612" t="str">
            <v>폐기물운반</v>
          </cell>
          <cell r="B612" t="str">
            <v>B.H0.7 + D.T15</v>
          </cell>
          <cell r="C612" t="str">
            <v>M3</v>
          </cell>
          <cell r="D612">
            <v>432.76</v>
          </cell>
          <cell r="E612">
            <v>12300</v>
          </cell>
          <cell r="F612">
            <v>5322948</v>
          </cell>
          <cell r="G612">
            <v>4600</v>
          </cell>
          <cell r="H612">
            <v>1990696</v>
          </cell>
          <cell r="I612">
            <v>3500</v>
          </cell>
          <cell r="J612">
            <v>1514660</v>
          </cell>
          <cell r="K612">
            <v>4200</v>
          </cell>
          <cell r="L612">
            <v>1817592</v>
          </cell>
          <cell r="M612" t="str">
            <v>#.12</v>
          </cell>
        </row>
        <row r="613">
          <cell r="A613" t="str">
            <v>콘크리트포장 절단</v>
          </cell>
          <cell r="C613" t="str">
            <v>M</v>
          </cell>
          <cell r="D613">
            <v>212.6</v>
          </cell>
          <cell r="E613">
            <v>2000</v>
          </cell>
          <cell r="F613">
            <v>425200</v>
          </cell>
          <cell r="G613">
            <v>900</v>
          </cell>
          <cell r="H613">
            <v>191340</v>
          </cell>
          <cell r="I613">
            <v>1000</v>
          </cell>
          <cell r="J613">
            <v>212600</v>
          </cell>
          <cell r="K613">
            <v>100</v>
          </cell>
          <cell r="L613">
            <v>21260</v>
          </cell>
          <cell r="M613" t="str">
            <v>No.5</v>
          </cell>
        </row>
        <row r="614">
          <cell r="A614" t="str">
            <v>콘크리트포장 깨기</v>
          </cell>
          <cell r="B614" t="str">
            <v>T=30cm미만</v>
          </cell>
          <cell r="C614" t="str">
            <v>M3</v>
          </cell>
          <cell r="D614">
            <v>59</v>
          </cell>
          <cell r="E614">
            <v>15200</v>
          </cell>
          <cell r="F614">
            <v>896800</v>
          </cell>
          <cell r="G614">
            <v>2200</v>
          </cell>
          <cell r="H614">
            <v>129800</v>
          </cell>
          <cell r="I614">
            <v>6300</v>
          </cell>
          <cell r="J614">
            <v>371700</v>
          </cell>
          <cell r="K614">
            <v>6700</v>
          </cell>
          <cell r="L614">
            <v>395300</v>
          </cell>
          <cell r="M614" t="str">
            <v>#.13</v>
          </cell>
        </row>
        <row r="615">
          <cell r="A615" t="str">
            <v>콘크리트포장 포설</v>
          </cell>
          <cell r="B615" t="str">
            <v>T=20cm</v>
          </cell>
          <cell r="C615" t="str">
            <v>M3</v>
          </cell>
          <cell r="D615">
            <v>59</v>
          </cell>
          <cell r="E615">
            <v>103500</v>
          </cell>
          <cell r="F615">
            <v>6106500</v>
          </cell>
          <cell r="G615">
            <v>52500</v>
          </cell>
          <cell r="H615">
            <v>3097500</v>
          </cell>
          <cell r="I615">
            <v>51000</v>
          </cell>
          <cell r="J615">
            <v>3009000</v>
          </cell>
          <cell r="K615">
            <v>0</v>
          </cell>
          <cell r="L615">
            <v>0</v>
          </cell>
          <cell r="M615" t="str">
            <v>No.6</v>
          </cell>
        </row>
        <row r="616">
          <cell r="A616" t="str">
            <v>모래부설(B.H 0.7M3)</v>
          </cell>
          <cell r="B616" t="str">
            <v>기계90%+인력10%</v>
          </cell>
          <cell r="C616" t="str">
            <v>M3</v>
          </cell>
          <cell r="D616">
            <v>8.85</v>
          </cell>
          <cell r="E616">
            <v>1300</v>
          </cell>
          <cell r="F616">
            <v>11505</v>
          </cell>
          <cell r="G616">
            <v>200</v>
          </cell>
          <cell r="H616">
            <v>1770</v>
          </cell>
          <cell r="I616">
            <v>700</v>
          </cell>
          <cell r="J616">
            <v>6195</v>
          </cell>
          <cell r="K616">
            <v>400</v>
          </cell>
          <cell r="L616">
            <v>3540</v>
          </cell>
          <cell r="M616" t="str">
            <v>#.14</v>
          </cell>
        </row>
        <row r="617">
          <cell r="A617" t="str">
            <v>와이어메쉬깔기</v>
          </cell>
          <cell r="B617" t="str">
            <v>#8X100X100</v>
          </cell>
          <cell r="C617" t="str">
            <v>M2</v>
          </cell>
          <cell r="D617">
            <v>295</v>
          </cell>
          <cell r="E617">
            <v>3000</v>
          </cell>
          <cell r="F617">
            <v>885000</v>
          </cell>
          <cell r="G617">
            <v>2000</v>
          </cell>
          <cell r="H617">
            <v>590000</v>
          </cell>
          <cell r="I617">
            <v>1000</v>
          </cell>
          <cell r="J617">
            <v>295000</v>
          </cell>
          <cell r="K617">
            <v>0</v>
          </cell>
          <cell r="L617">
            <v>0</v>
          </cell>
          <cell r="M617" t="str">
            <v>No.7</v>
          </cell>
        </row>
        <row r="618">
          <cell r="A618" t="str">
            <v>보조기층포설 및 다짐</v>
          </cell>
          <cell r="B618" t="str">
            <v>T=30cm</v>
          </cell>
          <cell r="C618" t="str">
            <v>M3</v>
          </cell>
          <cell r="D618">
            <v>88.5</v>
          </cell>
          <cell r="E618">
            <v>2800</v>
          </cell>
          <cell r="F618">
            <v>247800</v>
          </cell>
          <cell r="G618">
            <v>400</v>
          </cell>
          <cell r="H618">
            <v>35400</v>
          </cell>
          <cell r="I618">
            <v>1700</v>
          </cell>
          <cell r="J618">
            <v>150450</v>
          </cell>
          <cell r="K618">
            <v>700</v>
          </cell>
          <cell r="L618">
            <v>61950</v>
          </cell>
          <cell r="M618" t="str">
            <v>#.11</v>
          </cell>
        </row>
        <row r="619">
          <cell r="A619" t="str">
            <v>신축재</v>
          </cell>
          <cell r="B619" t="str">
            <v>T=1.5cm</v>
          </cell>
          <cell r="C619" t="str">
            <v>M2</v>
          </cell>
          <cell r="D619">
            <v>9.9700000000000006</v>
          </cell>
          <cell r="E619">
            <v>12600</v>
          </cell>
          <cell r="F619">
            <v>125622</v>
          </cell>
          <cell r="G619">
            <v>12000</v>
          </cell>
          <cell r="H619">
            <v>119640</v>
          </cell>
          <cell r="I619">
            <v>600</v>
          </cell>
          <cell r="J619">
            <v>5982</v>
          </cell>
          <cell r="K619">
            <v>0</v>
          </cell>
          <cell r="L619">
            <v>0</v>
          </cell>
        </row>
        <row r="620">
          <cell r="A620" t="str">
            <v>양생(비닐)</v>
          </cell>
          <cell r="C620" t="str">
            <v>M2</v>
          </cell>
          <cell r="D620">
            <v>295</v>
          </cell>
          <cell r="E620">
            <v>900</v>
          </cell>
          <cell r="F620">
            <v>265500</v>
          </cell>
          <cell r="G620">
            <v>700</v>
          </cell>
          <cell r="H620">
            <v>206500</v>
          </cell>
          <cell r="I620">
            <v>200</v>
          </cell>
          <cell r="J620">
            <v>59000</v>
          </cell>
          <cell r="K620">
            <v>0</v>
          </cell>
          <cell r="L620">
            <v>0</v>
          </cell>
          <cell r="M620" t="str">
            <v>No.8</v>
          </cell>
        </row>
        <row r="622">
          <cell r="A622" t="str">
            <v>2. 관 로 공</v>
          </cell>
          <cell r="F622">
            <v>32310320</v>
          </cell>
          <cell r="H622">
            <v>464300</v>
          </cell>
          <cell r="J622">
            <v>24272720</v>
          </cell>
          <cell r="L622">
            <v>7573300</v>
          </cell>
        </row>
        <row r="623">
          <cell r="A623" t="str">
            <v>K.P메카니칼접합및부설(기계)</v>
          </cell>
          <cell r="B623" t="str">
            <v>ø350M/M</v>
          </cell>
          <cell r="C623" t="str">
            <v>개소</v>
          </cell>
          <cell r="D623">
            <v>379</v>
          </cell>
          <cell r="E623">
            <v>71500</v>
          </cell>
          <cell r="F623">
            <v>27098500</v>
          </cell>
          <cell r="G623">
            <v>0</v>
          </cell>
          <cell r="H623">
            <v>0</v>
          </cell>
          <cell r="I623">
            <v>53400</v>
          </cell>
          <cell r="J623">
            <v>20238600</v>
          </cell>
          <cell r="K623">
            <v>18100</v>
          </cell>
          <cell r="L623">
            <v>6859900</v>
          </cell>
          <cell r="M623" t="str">
            <v>No.42</v>
          </cell>
        </row>
        <row r="624">
          <cell r="A624" t="str">
            <v>이중벽P.E관 접합및부설</v>
          </cell>
          <cell r="B624" t="str">
            <v>Φ350M/M</v>
          </cell>
          <cell r="C624" t="str">
            <v>개소</v>
          </cell>
          <cell r="D624">
            <v>2</v>
          </cell>
          <cell r="E624">
            <v>5700</v>
          </cell>
          <cell r="F624">
            <v>11400</v>
          </cell>
          <cell r="G624">
            <v>0</v>
          </cell>
          <cell r="H624">
            <v>0</v>
          </cell>
          <cell r="I624">
            <v>5700</v>
          </cell>
          <cell r="J624">
            <v>11400</v>
          </cell>
          <cell r="K624">
            <v>0</v>
          </cell>
          <cell r="L624">
            <v>0</v>
          </cell>
          <cell r="M624" t="str">
            <v>No.43</v>
          </cell>
        </row>
        <row r="625">
          <cell r="A625" t="str">
            <v>레미콘타설</v>
          </cell>
          <cell r="B625" t="str">
            <v>무근구조물</v>
          </cell>
          <cell r="C625" t="str">
            <v>M3</v>
          </cell>
          <cell r="D625">
            <v>12.32</v>
          </cell>
          <cell r="E625">
            <v>16000</v>
          </cell>
          <cell r="F625">
            <v>197120</v>
          </cell>
          <cell r="G625">
            <v>0</v>
          </cell>
          <cell r="H625">
            <v>0</v>
          </cell>
          <cell r="I625">
            <v>16000</v>
          </cell>
          <cell r="J625">
            <v>197120</v>
          </cell>
          <cell r="K625">
            <v>0</v>
          </cell>
          <cell r="L625">
            <v>0</v>
          </cell>
          <cell r="M625" t="str">
            <v>No.10</v>
          </cell>
        </row>
        <row r="626">
          <cell r="A626" t="str">
            <v>합판거푸집</v>
          </cell>
          <cell r="B626" t="str">
            <v>0-7m:6회</v>
          </cell>
          <cell r="C626" t="str">
            <v>M2</v>
          </cell>
          <cell r="D626">
            <v>56.9</v>
          </cell>
          <cell r="E626">
            <v>12000</v>
          </cell>
          <cell r="F626">
            <v>682800</v>
          </cell>
          <cell r="G626">
            <v>4000</v>
          </cell>
          <cell r="H626">
            <v>227600</v>
          </cell>
          <cell r="I626">
            <v>8000</v>
          </cell>
          <cell r="J626">
            <v>455200</v>
          </cell>
          <cell r="K626">
            <v>0</v>
          </cell>
          <cell r="L626">
            <v>0</v>
          </cell>
          <cell r="M626" t="str">
            <v>No.11</v>
          </cell>
        </row>
        <row r="627">
          <cell r="A627" t="str">
            <v>주철관 절단</v>
          </cell>
          <cell r="B627" t="str">
            <v>ø350M/M</v>
          </cell>
          <cell r="C627" t="str">
            <v>개소</v>
          </cell>
          <cell r="D627">
            <v>51</v>
          </cell>
          <cell r="E627">
            <v>26900</v>
          </cell>
          <cell r="F627">
            <v>1371900</v>
          </cell>
          <cell r="G627">
            <v>1300</v>
          </cell>
          <cell r="H627">
            <v>66300</v>
          </cell>
          <cell r="I627">
            <v>25400</v>
          </cell>
          <cell r="J627">
            <v>1295400</v>
          </cell>
          <cell r="K627">
            <v>200</v>
          </cell>
          <cell r="L627">
            <v>10200</v>
          </cell>
          <cell r="M627" t="str">
            <v>No.44</v>
          </cell>
        </row>
        <row r="628">
          <cell r="A628" t="str">
            <v>K.P메카니칼접합및부설(인력)</v>
          </cell>
          <cell r="B628" t="str">
            <v>ø150M/M(이형관)</v>
          </cell>
          <cell r="C628" t="str">
            <v>개소</v>
          </cell>
          <cell r="D628">
            <v>8</v>
          </cell>
          <cell r="E628">
            <v>14300</v>
          </cell>
          <cell r="F628">
            <v>114400</v>
          </cell>
          <cell r="G628">
            <v>0</v>
          </cell>
          <cell r="H628">
            <v>0</v>
          </cell>
          <cell r="I628">
            <v>10000</v>
          </cell>
          <cell r="J628">
            <v>80000</v>
          </cell>
          <cell r="K628">
            <v>4300</v>
          </cell>
          <cell r="L628">
            <v>34400</v>
          </cell>
          <cell r="M628" t="str">
            <v>No.45</v>
          </cell>
        </row>
        <row r="629">
          <cell r="A629" t="str">
            <v>K.P메카니칼접합및부설(기계)</v>
          </cell>
          <cell r="B629" t="str">
            <v>ø350M/M(이형관)</v>
          </cell>
          <cell r="C629" t="str">
            <v>개소</v>
          </cell>
          <cell r="D629">
            <v>78</v>
          </cell>
          <cell r="E629">
            <v>19900</v>
          </cell>
          <cell r="F629">
            <v>1552200</v>
          </cell>
          <cell r="G629">
            <v>0</v>
          </cell>
          <cell r="H629">
            <v>0</v>
          </cell>
          <cell r="I629">
            <v>14500</v>
          </cell>
          <cell r="J629">
            <v>1131000</v>
          </cell>
          <cell r="K629">
            <v>5400</v>
          </cell>
          <cell r="L629">
            <v>421200</v>
          </cell>
          <cell r="M629" t="str">
            <v>No.46</v>
          </cell>
        </row>
        <row r="630">
          <cell r="A630" t="str">
            <v>플랜지관 접합및부설</v>
          </cell>
          <cell r="B630" t="str">
            <v>ø150M/M(이형관)</v>
          </cell>
          <cell r="C630" t="str">
            <v>개소</v>
          </cell>
          <cell r="D630">
            <v>8</v>
          </cell>
          <cell r="E630">
            <v>34600</v>
          </cell>
          <cell r="F630">
            <v>276800</v>
          </cell>
          <cell r="G630">
            <v>500</v>
          </cell>
          <cell r="H630">
            <v>4000</v>
          </cell>
          <cell r="I630">
            <v>34100</v>
          </cell>
          <cell r="J630">
            <v>272800</v>
          </cell>
          <cell r="K630">
            <v>0</v>
          </cell>
          <cell r="L630">
            <v>0</v>
          </cell>
          <cell r="M630" t="str">
            <v>No.47</v>
          </cell>
        </row>
        <row r="631">
          <cell r="A631" t="str">
            <v>제수변접합및부설</v>
          </cell>
          <cell r="B631" t="str">
            <v>기계:Φ100mm</v>
          </cell>
          <cell r="C631" t="str">
            <v>개소</v>
          </cell>
          <cell r="D631">
            <v>4</v>
          </cell>
          <cell r="E631">
            <v>79500</v>
          </cell>
          <cell r="F631">
            <v>318000</v>
          </cell>
          <cell r="G631">
            <v>12200</v>
          </cell>
          <cell r="H631">
            <v>48800</v>
          </cell>
          <cell r="I631">
            <v>47300</v>
          </cell>
          <cell r="J631">
            <v>189200</v>
          </cell>
          <cell r="K631">
            <v>20000</v>
          </cell>
          <cell r="L631">
            <v>80000</v>
          </cell>
          <cell r="M631" t="str">
            <v>No.48</v>
          </cell>
        </row>
        <row r="632">
          <cell r="A632" t="str">
            <v>제수변접합및부설</v>
          </cell>
          <cell r="B632" t="str">
            <v>기계:Φ150mm</v>
          </cell>
          <cell r="C632" t="str">
            <v>개소</v>
          </cell>
          <cell r="D632">
            <v>4</v>
          </cell>
          <cell r="E632">
            <v>95500</v>
          </cell>
          <cell r="F632">
            <v>382000</v>
          </cell>
          <cell r="G632">
            <v>16100</v>
          </cell>
          <cell r="H632">
            <v>64400</v>
          </cell>
          <cell r="I632">
            <v>55800</v>
          </cell>
          <cell r="J632">
            <v>223200</v>
          </cell>
          <cell r="K632">
            <v>23600</v>
          </cell>
          <cell r="L632">
            <v>94400</v>
          </cell>
          <cell r="M632" t="str">
            <v>No.49</v>
          </cell>
        </row>
        <row r="633">
          <cell r="A633" t="str">
            <v>공기변접합및부설</v>
          </cell>
          <cell r="B633" t="str">
            <v>기계:Φ100mm</v>
          </cell>
          <cell r="C633" t="str">
            <v>개소</v>
          </cell>
          <cell r="D633">
            <v>4</v>
          </cell>
          <cell r="E633">
            <v>76300</v>
          </cell>
          <cell r="F633">
            <v>305200</v>
          </cell>
          <cell r="G633">
            <v>13300</v>
          </cell>
          <cell r="H633">
            <v>53200</v>
          </cell>
          <cell r="I633">
            <v>44700</v>
          </cell>
          <cell r="J633">
            <v>178800</v>
          </cell>
          <cell r="K633">
            <v>18300</v>
          </cell>
          <cell r="L633">
            <v>73200</v>
          </cell>
          <cell r="M633" t="str">
            <v>No.50</v>
          </cell>
        </row>
        <row r="635">
          <cell r="A635" t="str">
            <v>3. 구조물공</v>
          </cell>
          <cell r="F635">
            <v>14279529</v>
          </cell>
          <cell r="H635">
            <v>2959369</v>
          </cell>
          <cell r="J635">
            <v>11167946</v>
          </cell>
          <cell r="L635">
            <v>152214</v>
          </cell>
        </row>
        <row r="636">
          <cell r="A636" t="str">
            <v>레미콘타설</v>
          </cell>
          <cell r="B636" t="str">
            <v>무근구조물</v>
          </cell>
          <cell r="C636" t="str">
            <v>M3</v>
          </cell>
          <cell r="D636">
            <v>7.05</v>
          </cell>
          <cell r="E636">
            <v>16000</v>
          </cell>
          <cell r="F636">
            <v>112800</v>
          </cell>
          <cell r="G636">
            <v>0</v>
          </cell>
          <cell r="H636">
            <v>0</v>
          </cell>
          <cell r="I636">
            <v>16000</v>
          </cell>
          <cell r="J636">
            <v>112800</v>
          </cell>
          <cell r="K636">
            <v>0</v>
          </cell>
          <cell r="L636">
            <v>0</v>
          </cell>
          <cell r="M636" t="str">
            <v>No.10</v>
          </cell>
        </row>
        <row r="637">
          <cell r="A637" t="str">
            <v>레미콘타설</v>
          </cell>
          <cell r="B637" t="str">
            <v>철근구조물</v>
          </cell>
          <cell r="C637" t="str">
            <v>M3</v>
          </cell>
          <cell r="D637">
            <v>82.11</v>
          </cell>
          <cell r="E637">
            <v>21700</v>
          </cell>
          <cell r="F637">
            <v>1781787</v>
          </cell>
          <cell r="G637">
            <v>400</v>
          </cell>
          <cell r="H637">
            <v>32844</v>
          </cell>
          <cell r="I637">
            <v>21000</v>
          </cell>
          <cell r="J637">
            <v>1724310</v>
          </cell>
          <cell r="K637">
            <v>300</v>
          </cell>
          <cell r="L637">
            <v>24633</v>
          </cell>
          <cell r="M637" t="str">
            <v>No.14</v>
          </cell>
        </row>
        <row r="638">
          <cell r="A638" t="str">
            <v>합판거푸집</v>
          </cell>
          <cell r="B638" t="str">
            <v>0-7m:6회</v>
          </cell>
          <cell r="C638" t="str">
            <v>M2</v>
          </cell>
          <cell r="D638">
            <v>11.12</v>
          </cell>
          <cell r="E638">
            <v>12000</v>
          </cell>
          <cell r="F638">
            <v>133440</v>
          </cell>
          <cell r="G638">
            <v>4000</v>
          </cell>
          <cell r="H638">
            <v>44480</v>
          </cell>
          <cell r="I638">
            <v>8000</v>
          </cell>
          <cell r="J638">
            <v>88960</v>
          </cell>
          <cell r="K638">
            <v>0</v>
          </cell>
          <cell r="L638">
            <v>0</v>
          </cell>
          <cell r="M638" t="str">
            <v>No.11</v>
          </cell>
        </row>
        <row r="639">
          <cell r="A639" t="str">
            <v>합판거푸집</v>
          </cell>
          <cell r="B639" t="str">
            <v>0-7m:3회</v>
          </cell>
          <cell r="C639" t="str">
            <v>M2</v>
          </cell>
          <cell r="D639">
            <v>311.11</v>
          </cell>
          <cell r="E639">
            <v>17100</v>
          </cell>
          <cell r="F639">
            <v>5319981</v>
          </cell>
          <cell r="G639">
            <v>5300</v>
          </cell>
          <cell r="H639">
            <v>1648883</v>
          </cell>
          <cell r="I639">
            <v>11800</v>
          </cell>
          <cell r="J639">
            <v>3671098</v>
          </cell>
          <cell r="K639">
            <v>0</v>
          </cell>
          <cell r="L639">
            <v>0</v>
          </cell>
          <cell r="M639" t="str">
            <v>No.15</v>
          </cell>
        </row>
        <row r="640">
          <cell r="A640" t="str">
            <v>원형거푸집</v>
          </cell>
          <cell r="B640" t="str">
            <v>3 회</v>
          </cell>
          <cell r="C640" t="str">
            <v>M2</v>
          </cell>
          <cell r="D640">
            <v>11.5</v>
          </cell>
          <cell r="E640">
            <v>38600</v>
          </cell>
          <cell r="F640">
            <v>443900</v>
          </cell>
          <cell r="G640">
            <v>11500</v>
          </cell>
          <cell r="H640">
            <v>132250</v>
          </cell>
          <cell r="I640">
            <v>27100</v>
          </cell>
          <cell r="J640">
            <v>311650</v>
          </cell>
          <cell r="K640">
            <v>0</v>
          </cell>
          <cell r="L640">
            <v>0</v>
          </cell>
          <cell r="M640" t="str">
            <v>No.16</v>
          </cell>
        </row>
        <row r="641">
          <cell r="A641" t="str">
            <v>시공이음 설치</v>
          </cell>
          <cell r="B641" t="str">
            <v>PVC,B=150X5mm</v>
          </cell>
          <cell r="C641" t="str">
            <v>M</v>
          </cell>
          <cell r="D641">
            <v>53.32</v>
          </cell>
          <cell r="E641">
            <v>13700</v>
          </cell>
          <cell r="F641">
            <v>730484</v>
          </cell>
          <cell r="G641">
            <v>2400</v>
          </cell>
          <cell r="H641">
            <v>127968</v>
          </cell>
          <cell r="I641">
            <v>11300</v>
          </cell>
          <cell r="J641">
            <v>602516</v>
          </cell>
          <cell r="K641">
            <v>0</v>
          </cell>
          <cell r="L641">
            <v>0</v>
          </cell>
          <cell r="M641" t="str">
            <v>No.17</v>
          </cell>
        </row>
        <row r="642">
          <cell r="A642" t="str">
            <v>철근가공및조립</v>
          </cell>
          <cell r="B642" t="str">
            <v>보통</v>
          </cell>
          <cell r="C642" t="str">
            <v>TON</v>
          </cell>
          <cell r="D642">
            <v>4.6879999999999997</v>
          </cell>
          <cell r="E642">
            <v>327000</v>
          </cell>
          <cell r="F642">
            <v>1532976</v>
          </cell>
          <cell r="G642">
            <v>4000</v>
          </cell>
          <cell r="H642">
            <v>18752</v>
          </cell>
          <cell r="I642">
            <v>317000</v>
          </cell>
          <cell r="J642">
            <v>1486096</v>
          </cell>
          <cell r="K642">
            <v>6000</v>
          </cell>
          <cell r="L642">
            <v>28128</v>
          </cell>
          <cell r="M642" t="str">
            <v>No.18</v>
          </cell>
        </row>
        <row r="643">
          <cell r="A643" t="str">
            <v>자갈부설(B.H 0.7)</v>
          </cell>
          <cell r="B643" t="str">
            <v>기계90%+인력10%</v>
          </cell>
          <cell r="C643" t="str">
            <v>M3</v>
          </cell>
          <cell r="D643">
            <v>0.52</v>
          </cell>
          <cell r="E643">
            <v>3000</v>
          </cell>
          <cell r="F643">
            <v>1560</v>
          </cell>
          <cell r="G643">
            <v>200</v>
          </cell>
          <cell r="H643">
            <v>104</v>
          </cell>
          <cell r="I643">
            <v>2500</v>
          </cell>
          <cell r="J643">
            <v>1300</v>
          </cell>
          <cell r="K643">
            <v>300</v>
          </cell>
          <cell r="L643">
            <v>156</v>
          </cell>
          <cell r="M643" t="str">
            <v>#.5</v>
          </cell>
        </row>
        <row r="644">
          <cell r="A644" t="str">
            <v>사다리설치(STS)</v>
          </cell>
          <cell r="C644" t="str">
            <v>M</v>
          </cell>
          <cell r="D644">
            <v>19.739999999999998</v>
          </cell>
          <cell r="E644">
            <v>10900</v>
          </cell>
          <cell r="F644">
            <v>215166</v>
          </cell>
          <cell r="G644">
            <v>6600</v>
          </cell>
          <cell r="H644">
            <v>130284</v>
          </cell>
          <cell r="I644">
            <v>4100</v>
          </cell>
          <cell r="J644">
            <v>80934</v>
          </cell>
          <cell r="K644">
            <v>200</v>
          </cell>
          <cell r="L644">
            <v>3948</v>
          </cell>
          <cell r="M644" t="str">
            <v>No.19</v>
          </cell>
        </row>
        <row r="645">
          <cell r="A645" t="str">
            <v>맨홀뚜껑설치</v>
          </cell>
          <cell r="B645" t="str">
            <v>(주철재)</v>
          </cell>
          <cell r="C645" t="str">
            <v>조</v>
          </cell>
          <cell r="D645">
            <v>11</v>
          </cell>
          <cell r="E645">
            <v>45800</v>
          </cell>
          <cell r="F645">
            <v>503800</v>
          </cell>
          <cell r="G645">
            <v>0</v>
          </cell>
          <cell r="H645">
            <v>0</v>
          </cell>
          <cell r="I645">
            <v>45800</v>
          </cell>
          <cell r="J645">
            <v>503800</v>
          </cell>
          <cell r="K645">
            <v>0</v>
          </cell>
          <cell r="L645">
            <v>0</v>
          </cell>
          <cell r="M645" t="str">
            <v>No.20</v>
          </cell>
        </row>
        <row r="646">
          <cell r="A646" t="str">
            <v>강관비계</v>
          </cell>
          <cell r="B646" t="str">
            <v>3개월</v>
          </cell>
          <cell r="C646" t="str">
            <v>M2</v>
          </cell>
          <cell r="D646">
            <v>317.83</v>
          </cell>
          <cell r="E646">
            <v>9200</v>
          </cell>
          <cell r="F646">
            <v>2924036</v>
          </cell>
          <cell r="G646">
            <v>2300</v>
          </cell>
          <cell r="H646">
            <v>731009</v>
          </cell>
          <cell r="I646">
            <v>6600</v>
          </cell>
          <cell r="J646">
            <v>2097678</v>
          </cell>
          <cell r="K646">
            <v>300</v>
          </cell>
          <cell r="L646">
            <v>95349</v>
          </cell>
          <cell r="M646" t="str">
            <v>No.33</v>
          </cell>
        </row>
        <row r="647">
          <cell r="A647" t="str">
            <v>강관동바리(3개월)</v>
          </cell>
          <cell r="B647" t="str">
            <v>H=0-4.2M</v>
          </cell>
          <cell r="C647" t="str">
            <v>공M3</v>
          </cell>
          <cell r="D647">
            <v>31.59</v>
          </cell>
          <cell r="E647">
            <v>6300</v>
          </cell>
          <cell r="F647">
            <v>199017</v>
          </cell>
          <cell r="G647">
            <v>200</v>
          </cell>
          <cell r="H647">
            <v>6318</v>
          </cell>
          <cell r="I647">
            <v>6100</v>
          </cell>
          <cell r="J647">
            <v>192699</v>
          </cell>
          <cell r="K647">
            <v>0</v>
          </cell>
          <cell r="L647">
            <v>0</v>
          </cell>
          <cell r="M647" t="str">
            <v>No.21</v>
          </cell>
        </row>
        <row r="648">
          <cell r="A648" t="str">
            <v>양생(비닐)</v>
          </cell>
          <cell r="C648" t="str">
            <v>M2</v>
          </cell>
          <cell r="D648">
            <v>29.64</v>
          </cell>
          <cell r="E648">
            <v>900</v>
          </cell>
          <cell r="F648">
            <v>26676</v>
          </cell>
          <cell r="G648">
            <v>700</v>
          </cell>
          <cell r="H648">
            <v>20748</v>
          </cell>
          <cell r="I648">
            <v>200</v>
          </cell>
          <cell r="J648">
            <v>5928</v>
          </cell>
          <cell r="K648">
            <v>0</v>
          </cell>
          <cell r="L648">
            <v>0</v>
          </cell>
          <cell r="M648" t="str">
            <v>No.8</v>
          </cell>
        </row>
        <row r="649">
          <cell r="A649" t="str">
            <v>시공이음면정리(치핑)</v>
          </cell>
          <cell r="B649" t="str">
            <v>인력</v>
          </cell>
          <cell r="C649" t="str">
            <v>M2</v>
          </cell>
          <cell r="D649">
            <v>14.93</v>
          </cell>
          <cell r="E649">
            <v>19000</v>
          </cell>
          <cell r="F649">
            <v>283670</v>
          </cell>
          <cell r="G649">
            <v>500</v>
          </cell>
          <cell r="H649">
            <v>7465</v>
          </cell>
          <cell r="I649">
            <v>18500</v>
          </cell>
          <cell r="J649">
            <v>276205</v>
          </cell>
          <cell r="K649">
            <v>0</v>
          </cell>
          <cell r="L649">
            <v>0</v>
          </cell>
          <cell r="M649" t="str">
            <v>No.22</v>
          </cell>
        </row>
        <row r="650">
          <cell r="A650" t="str">
            <v>스페이서(T=75MM)</v>
          </cell>
          <cell r="C650" t="str">
            <v>EA</v>
          </cell>
          <cell r="D650">
            <v>44</v>
          </cell>
          <cell r="E650">
            <v>100</v>
          </cell>
          <cell r="F650">
            <v>4400</v>
          </cell>
          <cell r="G650">
            <v>100</v>
          </cell>
          <cell r="H650">
            <v>4400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</row>
        <row r="651">
          <cell r="A651" t="str">
            <v>수팽창고무지수판 설치</v>
          </cell>
          <cell r="B651" t="str">
            <v>20X10</v>
          </cell>
          <cell r="C651" t="str">
            <v>M</v>
          </cell>
          <cell r="D651">
            <v>14.44</v>
          </cell>
          <cell r="E651">
            <v>3900</v>
          </cell>
          <cell r="F651">
            <v>56316</v>
          </cell>
          <cell r="G651">
            <v>3100</v>
          </cell>
          <cell r="H651">
            <v>44764</v>
          </cell>
          <cell r="I651">
            <v>800</v>
          </cell>
          <cell r="J651">
            <v>11552</v>
          </cell>
          <cell r="K651">
            <v>0</v>
          </cell>
          <cell r="L651">
            <v>0</v>
          </cell>
          <cell r="M651" t="str">
            <v>No.23</v>
          </cell>
        </row>
        <row r="652">
          <cell r="A652" t="str">
            <v>P.V.C 파이프(VG1)</v>
          </cell>
          <cell r="B652" t="str">
            <v>Φ100M/M</v>
          </cell>
          <cell r="C652" t="str">
            <v>M</v>
          </cell>
          <cell r="D652">
            <v>1.4</v>
          </cell>
          <cell r="E652">
            <v>6800</v>
          </cell>
          <cell r="F652">
            <v>9520</v>
          </cell>
          <cell r="G652">
            <v>6500</v>
          </cell>
          <cell r="H652">
            <v>9100</v>
          </cell>
          <cell r="I652">
            <v>300</v>
          </cell>
          <cell r="J652">
            <v>420</v>
          </cell>
          <cell r="K652">
            <v>0</v>
          </cell>
          <cell r="L652">
            <v>0</v>
          </cell>
        </row>
        <row r="654">
          <cell r="A654" t="str">
            <v>4. 우수월류공</v>
          </cell>
          <cell r="F654">
            <v>771709</v>
          </cell>
          <cell r="H654">
            <v>163309</v>
          </cell>
          <cell r="J654">
            <v>601059</v>
          </cell>
          <cell r="L654">
            <v>7341</v>
          </cell>
        </row>
        <row r="655">
          <cell r="A655" t="str">
            <v>레미콘타설</v>
          </cell>
          <cell r="B655" t="str">
            <v>무근구조물</v>
          </cell>
          <cell r="C655" t="str">
            <v>M3</v>
          </cell>
          <cell r="D655">
            <v>0.89</v>
          </cell>
          <cell r="E655">
            <v>16000</v>
          </cell>
          <cell r="F655">
            <v>14240</v>
          </cell>
          <cell r="G655">
            <v>0</v>
          </cell>
          <cell r="H655">
            <v>0</v>
          </cell>
          <cell r="I655">
            <v>16000</v>
          </cell>
          <cell r="J655">
            <v>14240</v>
          </cell>
          <cell r="K655">
            <v>0</v>
          </cell>
          <cell r="L655">
            <v>0</v>
          </cell>
          <cell r="M655" t="str">
            <v>No.10</v>
          </cell>
        </row>
        <row r="656">
          <cell r="A656" t="str">
            <v>레미콘타설</v>
          </cell>
          <cell r="B656" t="str">
            <v>철근구조물</v>
          </cell>
          <cell r="C656" t="str">
            <v>M3</v>
          </cell>
          <cell r="D656">
            <v>3.07</v>
          </cell>
          <cell r="E656">
            <v>21700</v>
          </cell>
          <cell r="F656">
            <v>66619</v>
          </cell>
          <cell r="G656">
            <v>400</v>
          </cell>
          <cell r="H656">
            <v>1228</v>
          </cell>
          <cell r="I656">
            <v>21000</v>
          </cell>
          <cell r="J656">
            <v>64470</v>
          </cell>
          <cell r="K656">
            <v>300</v>
          </cell>
          <cell r="L656">
            <v>921</v>
          </cell>
          <cell r="M656" t="str">
            <v>No.14</v>
          </cell>
        </row>
        <row r="657">
          <cell r="A657" t="str">
            <v>합판거푸집</v>
          </cell>
          <cell r="B657" t="str">
            <v>0-7m:6회</v>
          </cell>
          <cell r="C657" t="str">
            <v>M2</v>
          </cell>
          <cell r="D657">
            <v>1.42</v>
          </cell>
          <cell r="E657">
            <v>12000</v>
          </cell>
          <cell r="F657">
            <v>17040</v>
          </cell>
          <cell r="G657">
            <v>4000</v>
          </cell>
          <cell r="H657">
            <v>5680</v>
          </cell>
          <cell r="I657">
            <v>8000</v>
          </cell>
          <cell r="J657">
            <v>11360</v>
          </cell>
          <cell r="K657">
            <v>0</v>
          </cell>
          <cell r="L657">
            <v>0</v>
          </cell>
          <cell r="M657" t="str">
            <v>No.11</v>
          </cell>
        </row>
        <row r="658">
          <cell r="A658" t="str">
            <v>합판거푸집</v>
          </cell>
          <cell r="B658" t="str">
            <v>0-7m:3회</v>
          </cell>
          <cell r="C658" t="str">
            <v>M2</v>
          </cell>
          <cell r="D658">
            <v>18.940000000000001</v>
          </cell>
          <cell r="E658">
            <v>17100</v>
          </cell>
          <cell r="F658">
            <v>323874</v>
          </cell>
          <cell r="G658">
            <v>5300</v>
          </cell>
          <cell r="H658">
            <v>100382</v>
          </cell>
          <cell r="I658">
            <v>11800</v>
          </cell>
          <cell r="J658">
            <v>223492</v>
          </cell>
          <cell r="K658">
            <v>0</v>
          </cell>
          <cell r="L658">
            <v>0</v>
          </cell>
          <cell r="M658" t="str">
            <v>No.15</v>
          </cell>
        </row>
        <row r="659">
          <cell r="A659" t="str">
            <v>원형거푸집</v>
          </cell>
          <cell r="B659" t="str">
            <v>3 회</v>
          </cell>
          <cell r="C659" t="str">
            <v>M2</v>
          </cell>
          <cell r="D659">
            <v>1.29</v>
          </cell>
          <cell r="E659">
            <v>38600</v>
          </cell>
          <cell r="F659">
            <v>49794</v>
          </cell>
          <cell r="G659">
            <v>11500</v>
          </cell>
          <cell r="H659">
            <v>14835</v>
          </cell>
          <cell r="I659">
            <v>27100</v>
          </cell>
          <cell r="J659">
            <v>34959</v>
          </cell>
          <cell r="K659">
            <v>0</v>
          </cell>
          <cell r="L659">
            <v>0</v>
          </cell>
          <cell r="M659" t="str">
            <v>No.16</v>
          </cell>
        </row>
        <row r="660">
          <cell r="A660" t="str">
            <v>시공이음 설치</v>
          </cell>
          <cell r="B660" t="str">
            <v>PVC,B=150X5mm</v>
          </cell>
          <cell r="C660" t="str">
            <v>M</v>
          </cell>
          <cell r="D660">
            <v>5</v>
          </cell>
          <cell r="E660">
            <v>13700</v>
          </cell>
          <cell r="F660">
            <v>68500</v>
          </cell>
          <cell r="G660">
            <v>2400</v>
          </cell>
          <cell r="H660">
            <v>12000</v>
          </cell>
          <cell r="I660">
            <v>11300</v>
          </cell>
          <cell r="J660">
            <v>56500</v>
          </cell>
          <cell r="K660">
            <v>0</v>
          </cell>
          <cell r="L660">
            <v>0</v>
          </cell>
          <cell r="M660" t="str">
            <v>No.17</v>
          </cell>
        </row>
        <row r="661">
          <cell r="A661" t="str">
            <v>철근가공및조립</v>
          </cell>
          <cell r="B661" t="str">
            <v>보통</v>
          </cell>
          <cell r="C661" t="str">
            <v>TON</v>
          </cell>
          <cell r="D661">
            <v>0.31900000000000001</v>
          </cell>
          <cell r="E661">
            <v>327000</v>
          </cell>
          <cell r="F661">
            <v>104313</v>
          </cell>
          <cell r="G661">
            <v>4000</v>
          </cell>
          <cell r="H661">
            <v>1276</v>
          </cell>
          <cell r="I661">
            <v>317000</v>
          </cell>
          <cell r="J661">
            <v>101123</v>
          </cell>
          <cell r="K661">
            <v>6000</v>
          </cell>
          <cell r="L661">
            <v>1914</v>
          </cell>
          <cell r="M661" t="str">
            <v>No.18</v>
          </cell>
        </row>
        <row r="662">
          <cell r="A662" t="str">
            <v>사다리설치(STS)</v>
          </cell>
          <cell r="C662" t="str">
            <v>M</v>
          </cell>
          <cell r="D662">
            <v>0.93</v>
          </cell>
          <cell r="E662">
            <v>10900</v>
          </cell>
          <cell r="F662">
            <v>10137</v>
          </cell>
          <cell r="G662">
            <v>6600</v>
          </cell>
          <cell r="H662">
            <v>6138</v>
          </cell>
          <cell r="I662">
            <v>4100</v>
          </cell>
          <cell r="J662">
            <v>3813</v>
          </cell>
          <cell r="K662">
            <v>200</v>
          </cell>
          <cell r="L662">
            <v>186</v>
          </cell>
          <cell r="M662" t="str">
            <v>No.19</v>
          </cell>
        </row>
        <row r="663">
          <cell r="A663" t="str">
            <v>맨홀뚜껑설치</v>
          </cell>
          <cell r="B663" t="str">
            <v>(주철재)</v>
          </cell>
          <cell r="C663" t="str">
            <v>조</v>
          </cell>
          <cell r="D663">
            <v>1</v>
          </cell>
          <cell r="E663">
            <v>45800</v>
          </cell>
          <cell r="F663">
            <v>45800</v>
          </cell>
          <cell r="G663">
            <v>0</v>
          </cell>
          <cell r="H663">
            <v>0</v>
          </cell>
          <cell r="I663">
            <v>45800</v>
          </cell>
          <cell r="J663">
            <v>45800</v>
          </cell>
          <cell r="K663">
            <v>0</v>
          </cell>
          <cell r="L663">
            <v>0</v>
          </cell>
          <cell r="M663" t="str">
            <v>No.20</v>
          </cell>
        </row>
        <row r="664">
          <cell r="A664" t="str">
            <v>강관동바리(3개월)</v>
          </cell>
          <cell r="B664" t="str">
            <v>H=0-4.2M</v>
          </cell>
          <cell r="C664" t="str">
            <v>공M3</v>
          </cell>
          <cell r="D664">
            <v>1.1299999999999999</v>
          </cell>
          <cell r="E664">
            <v>6300</v>
          </cell>
          <cell r="F664">
            <v>7119</v>
          </cell>
          <cell r="G664">
            <v>200</v>
          </cell>
          <cell r="H664">
            <v>226</v>
          </cell>
          <cell r="I664">
            <v>6100</v>
          </cell>
          <cell r="J664">
            <v>6893</v>
          </cell>
          <cell r="K664">
            <v>0</v>
          </cell>
          <cell r="L664">
            <v>0</v>
          </cell>
          <cell r="M664" t="str">
            <v>No.21</v>
          </cell>
        </row>
        <row r="665">
          <cell r="A665" t="str">
            <v>양생(비닐)</v>
          </cell>
          <cell r="C665" t="str">
            <v>M2</v>
          </cell>
          <cell r="D665">
            <v>1.97</v>
          </cell>
          <cell r="E665">
            <v>900</v>
          </cell>
          <cell r="F665">
            <v>1773</v>
          </cell>
          <cell r="G665">
            <v>700</v>
          </cell>
          <cell r="H665">
            <v>1379</v>
          </cell>
          <cell r="I665">
            <v>200</v>
          </cell>
          <cell r="J665">
            <v>394</v>
          </cell>
          <cell r="K665">
            <v>0</v>
          </cell>
          <cell r="L665">
            <v>0</v>
          </cell>
          <cell r="M665" t="str">
            <v>No.8</v>
          </cell>
        </row>
        <row r="666">
          <cell r="A666" t="str">
            <v>시공이음면정리(치핑)</v>
          </cell>
          <cell r="B666" t="str">
            <v>인력</v>
          </cell>
          <cell r="C666" t="str">
            <v>M2</v>
          </cell>
          <cell r="D666">
            <v>1.25</v>
          </cell>
          <cell r="E666">
            <v>19000</v>
          </cell>
          <cell r="F666">
            <v>23750</v>
          </cell>
          <cell r="G666">
            <v>500</v>
          </cell>
          <cell r="H666">
            <v>625</v>
          </cell>
          <cell r="I666">
            <v>18500</v>
          </cell>
          <cell r="J666">
            <v>23125</v>
          </cell>
          <cell r="K666">
            <v>0</v>
          </cell>
          <cell r="L666">
            <v>0</v>
          </cell>
          <cell r="M666" t="str">
            <v>No.22</v>
          </cell>
        </row>
        <row r="667">
          <cell r="A667" t="str">
            <v>스페이서(T=75MM)</v>
          </cell>
          <cell r="C667" t="str">
            <v>EA</v>
          </cell>
          <cell r="D667">
            <v>4</v>
          </cell>
          <cell r="E667">
            <v>100</v>
          </cell>
          <cell r="F667">
            <v>400</v>
          </cell>
          <cell r="G667">
            <v>100</v>
          </cell>
          <cell r="H667">
            <v>400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</row>
        <row r="668">
          <cell r="A668" t="str">
            <v>수팽창고무지수판 설치</v>
          </cell>
          <cell r="B668" t="str">
            <v>20X10</v>
          </cell>
          <cell r="C668" t="str">
            <v>M</v>
          </cell>
          <cell r="D668">
            <v>4.8</v>
          </cell>
          <cell r="E668">
            <v>3900</v>
          </cell>
          <cell r="F668">
            <v>18720</v>
          </cell>
          <cell r="G668">
            <v>3100</v>
          </cell>
          <cell r="H668">
            <v>14880</v>
          </cell>
          <cell r="I668">
            <v>800</v>
          </cell>
          <cell r="J668">
            <v>3840</v>
          </cell>
          <cell r="K668">
            <v>0</v>
          </cell>
          <cell r="L668">
            <v>0</v>
          </cell>
          <cell r="M668" t="str">
            <v>No.23</v>
          </cell>
        </row>
        <row r="669">
          <cell r="A669" t="str">
            <v>기존 흄관철거</v>
          </cell>
          <cell r="B669" t="str">
            <v>D=600mm</v>
          </cell>
          <cell r="C669" t="str">
            <v>M</v>
          </cell>
          <cell r="D669">
            <v>1</v>
          </cell>
          <cell r="E669">
            <v>14400</v>
          </cell>
          <cell r="F669">
            <v>14400</v>
          </cell>
          <cell r="G669">
            <v>3800</v>
          </cell>
          <cell r="H669">
            <v>3800</v>
          </cell>
          <cell r="I669">
            <v>6700</v>
          </cell>
          <cell r="J669">
            <v>6700</v>
          </cell>
          <cell r="K669">
            <v>3900</v>
          </cell>
          <cell r="L669">
            <v>3900</v>
          </cell>
          <cell r="M669" t="str">
            <v>No.51</v>
          </cell>
        </row>
        <row r="670">
          <cell r="A670" t="str">
            <v>폐기물운반(L=10km)</v>
          </cell>
          <cell r="B670" t="str">
            <v>B.H0.7 + D.T15</v>
          </cell>
          <cell r="C670" t="str">
            <v>M3</v>
          </cell>
          <cell r="D670">
            <v>0.1</v>
          </cell>
          <cell r="E670">
            <v>12300</v>
          </cell>
          <cell r="F670">
            <v>1230</v>
          </cell>
          <cell r="G670">
            <v>4600</v>
          </cell>
          <cell r="H670">
            <v>460</v>
          </cell>
          <cell r="I670">
            <v>3500</v>
          </cell>
          <cell r="J670">
            <v>350</v>
          </cell>
          <cell r="K670">
            <v>4200</v>
          </cell>
          <cell r="L670">
            <v>420</v>
          </cell>
          <cell r="M670" t="str">
            <v>#.12</v>
          </cell>
        </row>
        <row r="671">
          <cell r="A671" t="str">
            <v>이중벽P.E관 접합및부설</v>
          </cell>
          <cell r="B671" t="str">
            <v>Φ250M/M</v>
          </cell>
          <cell r="C671" t="str">
            <v>개소</v>
          </cell>
          <cell r="D671">
            <v>1</v>
          </cell>
          <cell r="E671">
            <v>4000</v>
          </cell>
          <cell r="F671">
            <v>4000</v>
          </cell>
          <cell r="G671">
            <v>0</v>
          </cell>
          <cell r="H671">
            <v>0</v>
          </cell>
          <cell r="I671">
            <v>4000</v>
          </cell>
          <cell r="J671">
            <v>4000</v>
          </cell>
          <cell r="K671">
            <v>0</v>
          </cell>
          <cell r="L671">
            <v>0</v>
          </cell>
          <cell r="M671" t="str">
            <v>No.24</v>
          </cell>
        </row>
        <row r="673">
          <cell r="A673" t="str">
            <v>5. 부대시설공</v>
          </cell>
          <cell r="F673">
            <v>13013438</v>
          </cell>
          <cell r="H673">
            <v>6437128</v>
          </cell>
          <cell r="J673">
            <v>6486182</v>
          </cell>
          <cell r="L673">
            <v>90128</v>
          </cell>
        </row>
        <row r="674">
          <cell r="A674" t="str">
            <v>하수관거인식테이프</v>
          </cell>
          <cell r="B674" t="str">
            <v>5cmX20m</v>
          </cell>
          <cell r="C674" t="str">
            <v>M</v>
          </cell>
          <cell r="D674">
            <v>2280</v>
          </cell>
          <cell r="E674">
            <v>1300</v>
          </cell>
          <cell r="F674">
            <v>2964000</v>
          </cell>
          <cell r="G674">
            <v>1100</v>
          </cell>
          <cell r="H674">
            <v>2508000</v>
          </cell>
          <cell r="I674">
            <v>200</v>
          </cell>
          <cell r="J674">
            <v>456000</v>
          </cell>
          <cell r="K674">
            <v>0</v>
          </cell>
          <cell r="L674">
            <v>0</v>
          </cell>
        </row>
        <row r="675">
          <cell r="A675" t="str">
            <v>하수관내 C.C.T.V조사</v>
          </cell>
          <cell r="B675" t="str">
            <v>하수관내 C.C.T.V 조사</v>
          </cell>
          <cell r="C675" t="str">
            <v>M</v>
          </cell>
          <cell r="D675">
            <v>9</v>
          </cell>
          <cell r="E675">
            <v>1700</v>
          </cell>
          <cell r="F675">
            <v>15300</v>
          </cell>
          <cell r="G675">
            <v>100</v>
          </cell>
          <cell r="H675">
            <v>900</v>
          </cell>
          <cell r="I675">
            <v>1000</v>
          </cell>
          <cell r="J675">
            <v>9000</v>
          </cell>
          <cell r="K675">
            <v>600</v>
          </cell>
          <cell r="L675">
            <v>5400</v>
          </cell>
          <cell r="M675" t="str">
            <v>No.40</v>
          </cell>
        </row>
        <row r="676">
          <cell r="A676" t="str">
            <v>주철관수압시험비</v>
          </cell>
          <cell r="B676" t="str">
            <v>Φ350:200m당1회</v>
          </cell>
          <cell r="C676" t="str">
            <v>회</v>
          </cell>
          <cell r="D676">
            <v>12</v>
          </cell>
          <cell r="E676">
            <v>629600</v>
          </cell>
          <cell r="F676">
            <v>7555200</v>
          </cell>
          <cell r="G676">
            <v>293000</v>
          </cell>
          <cell r="H676">
            <v>3516000</v>
          </cell>
          <cell r="I676">
            <v>336600</v>
          </cell>
          <cell r="J676">
            <v>4039200</v>
          </cell>
          <cell r="K676">
            <v>0</v>
          </cell>
          <cell r="L676">
            <v>0</v>
          </cell>
          <cell r="M676" t="str">
            <v>No.52</v>
          </cell>
        </row>
        <row r="677">
          <cell r="A677" t="str">
            <v>P.E관 접합 및 부설</v>
          </cell>
          <cell r="B677" t="str">
            <v>Φ500M/M</v>
          </cell>
          <cell r="C677" t="str">
            <v>개소</v>
          </cell>
          <cell r="D677">
            <v>5</v>
          </cell>
          <cell r="E677">
            <v>14400</v>
          </cell>
          <cell r="F677">
            <v>72000</v>
          </cell>
          <cell r="G677">
            <v>0</v>
          </cell>
          <cell r="H677">
            <v>0</v>
          </cell>
          <cell r="I677">
            <v>14400</v>
          </cell>
          <cell r="J677">
            <v>72000</v>
          </cell>
          <cell r="K677">
            <v>0</v>
          </cell>
          <cell r="L677">
            <v>0</v>
          </cell>
          <cell r="M677" t="str">
            <v>No.41</v>
          </cell>
        </row>
        <row r="678">
          <cell r="A678" t="str">
            <v>P.E관 접합 및 부설</v>
          </cell>
          <cell r="B678" t="str">
            <v>Φ1000M/M</v>
          </cell>
          <cell r="C678" t="str">
            <v>개소</v>
          </cell>
          <cell r="D678">
            <v>6</v>
          </cell>
          <cell r="E678">
            <v>30200</v>
          </cell>
          <cell r="F678">
            <v>181200</v>
          </cell>
          <cell r="G678">
            <v>0</v>
          </cell>
          <cell r="H678">
            <v>0</v>
          </cell>
          <cell r="I678">
            <v>30200</v>
          </cell>
          <cell r="J678">
            <v>181200</v>
          </cell>
          <cell r="K678">
            <v>0</v>
          </cell>
          <cell r="L678">
            <v>0</v>
          </cell>
          <cell r="M678" t="str">
            <v>No.53</v>
          </cell>
        </row>
        <row r="679">
          <cell r="A679" t="str">
            <v>가성토(토사,B.H0.7)</v>
          </cell>
          <cell r="B679" t="str">
            <v>현장토유용</v>
          </cell>
          <cell r="C679" t="str">
            <v>M3</v>
          </cell>
          <cell r="D679">
            <v>121.04</v>
          </cell>
          <cell r="E679">
            <v>1800</v>
          </cell>
          <cell r="F679">
            <v>217872</v>
          </cell>
          <cell r="G679">
            <v>400</v>
          </cell>
          <cell r="H679">
            <v>48416</v>
          </cell>
          <cell r="I679">
            <v>700</v>
          </cell>
          <cell r="J679">
            <v>84728</v>
          </cell>
          <cell r="K679">
            <v>700</v>
          </cell>
          <cell r="L679">
            <v>84728</v>
          </cell>
          <cell r="M679" t="str">
            <v>#.20</v>
          </cell>
        </row>
        <row r="680">
          <cell r="A680" t="str">
            <v>P.P 마대쌓기 및 헐기</v>
          </cell>
          <cell r="C680" t="str">
            <v>M2</v>
          </cell>
          <cell r="D680">
            <v>37.06</v>
          </cell>
          <cell r="E680">
            <v>53000</v>
          </cell>
          <cell r="F680">
            <v>1964180</v>
          </cell>
          <cell r="G680">
            <v>8900</v>
          </cell>
          <cell r="H680">
            <v>329834</v>
          </cell>
          <cell r="I680">
            <v>44100</v>
          </cell>
          <cell r="J680">
            <v>1634346</v>
          </cell>
          <cell r="K680">
            <v>0</v>
          </cell>
          <cell r="L680">
            <v>0</v>
          </cell>
          <cell r="M680" t="str">
            <v>#.21</v>
          </cell>
        </row>
        <row r="681">
          <cell r="A681" t="str">
            <v>양생(비닐)</v>
          </cell>
          <cell r="C681" t="str">
            <v>M2</v>
          </cell>
          <cell r="D681">
            <v>48.54</v>
          </cell>
          <cell r="E681">
            <v>900</v>
          </cell>
          <cell r="F681">
            <v>43686</v>
          </cell>
          <cell r="G681">
            <v>700</v>
          </cell>
          <cell r="H681">
            <v>33978</v>
          </cell>
          <cell r="I681">
            <v>200</v>
          </cell>
          <cell r="J681">
            <v>9708</v>
          </cell>
          <cell r="K681">
            <v>0</v>
          </cell>
          <cell r="L681">
            <v>0</v>
          </cell>
          <cell r="M681" t="str">
            <v>No.8</v>
          </cell>
        </row>
        <row r="683">
          <cell r="A683" t="str">
            <v>6. 운 반 공</v>
          </cell>
          <cell r="F683">
            <v>7801533</v>
          </cell>
          <cell r="H683">
            <v>1810600</v>
          </cell>
          <cell r="J683">
            <v>1975200</v>
          </cell>
          <cell r="L683">
            <v>4015733</v>
          </cell>
        </row>
        <row r="684">
          <cell r="A684" t="str">
            <v>철근운반</v>
          </cell>
          <cell r="C684" t="str">
            <v>TON</v>
          </cell>
          <cell r="D684">
            <v>5.157</v>
          </cell>
          <cell r="E684">
            <v>9000</v>
          </cell>
          <cell r="F684">
            <v>46413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9000</v>
          </cell>
          <cell r="L684">
            <v>46413</v>
          </cell>
          <cell r="M684" t="str">
            <v>#.15</v>
          </cell>
        </row>
        <row r="685">
          <cell r="A685" t="str">
            <v>주철관 운반</v>
          </cell>
          <cell r="B685" t="str">
            <v>Φ350M/M</v>
          </cell>
          <cell r="C685" t="str">
            <v>본</v>
          </cell>
          <cell r="D685">
            <v>379</v>
          </cell>
          <cell r="E685">
            <v>3300</v>
          </cell>
          <cell r="F685">
            <v>1250700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3300</v>
          </cell>
          <cell r="L685">
            <v>1250700</v>
          </cell>
          <cell r="M685" t="str">
            <v>#.23</v>
          </cell>
        </row>
        <row r="686">
          <cell r="A686" t="str">
            <v>주철관 운반</v>
          </cell>
          <cell r="B686" t="str">
            <v>이형관</v>
          </cell>
          <cell r="C686" t="str">
            <v>KG</v>
          </cell>
          <cell r="D686">
            <v>4965.2</v>
          </cell>
          <cell r="E686">
            <v>100</v>
          </cell>
          <cell r="F686">
            <v>496520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100</v>
          </cell>
          <cell r="L686">
            <v>496520</v>
          </cell>
          <cell r="M686" t="str">
            <v>#.17</v>
          </cell>
        </row>
        <row r="687">
          <cell r="A687" t="str">
            <v>보조기층운반</v>
          </cell>
          <cell r="C687" t="str">
            <v>M3</v>
          </cell>
          <cell r="D687">
            <v>823</v>
          </cell>
          <cell r="E687">
            <v>7300</v>
          </cell>
          <cell r="F687">
            <v>6007900</v>
          </cell>
          <cell r="G687">
            <v>2200</v>
          </cell>
          <cell r="H687">
            <v>1810600</v>
          </cell>
          <cell r="I687">
            <v>2400</v>
          </cell>
          <cell r="J687">
            <v>1975200</v>
          </cell>
          <cell r="K687">
            <v>2700</v>
          </cell>
          <cell r="L687">
            <v>2222100</v>
          </cell>
          <cell r="M687" t="str">
            <v>#.18</v>
          </cell>
        </row>
        <row r="707">
          <cell r="A707" t="str">
            <v>⊙D-LINE  사급자재비</v>
          </cell>
          <cell r="C707" t="str">
            <v>식</v>
          </cell>
          <cell r="D707">
            <v>1</v>
          </cell>
          <cell r="F707">
            <v>52413900</v>
          </cell>
          <cell r="H707">
            <v>52413900</v>
          </cell>
          <cell r="J707">
            <v>0</v>
          </cell>
          <cell r="L707">
            <v>0</v>
          </cell>
        </row>
        <row r="709">
          <cell r="A709" t="str">
            <v>모  래</v>
          </cell>
          <cell r="C709" t="str">
            <v>M3</v>
          </cell>
          <cell r="D709">
            <v>610</v>
          </cell>
          <cell r="E709">
            <v>17000</v>
          </cell>
          <cell r="F709">
            <v>10370000</v>
          </cell>
          <cell r="G709">
            <v>17000</v>
          </cell>
          <cell r="H709">
            <v>10370000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</row>
        <row r="710">
          <cell r="A710" t="str">
            <v>자  갈</v>
          </cell>
          <cell r="C710" t="str">
            <v>M3</v>
          </cell>
          <cell r="D710">
            <v>0.54</v>
          </cell>
          <cell r="E710">
            <v>7000</v>
          </cell>
          <cell r="F710">
            <v>3780</v>
          </cell>
          <cell r="G710">
            <v>7000</v>
          </cell>
          <cell r="H710">
            <v>3780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</row>
        <row r="711">
          <cell r="A711" t="str">
            <v>아스팔트유제</v>
          </cell>
          <cell r="B711" t="str">
            <v>RSC-4</v>
          </cell>
          <cell r="C711" t="str">
            <v>DRUM</v>
          </cell>
          <cell r="D711">
            <v>5.13</v>
          </cell>
          <cell r="E711">
            <v>52000</v>
          </cell>
          <cell r="F711">
            <v>266760</v>
          </cell>
          <cell r="G711">
            <v>52000</v>
          </cell>
          <cell r="H711">
            <v>266760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</row>
        <row r="712">
          <cell r="A712" t="str">
            <v>아스팔트유제</v>
          </cell>
          <cell r="B712" t="str">
            <v>MC-1</v>
          </cell>
          <cell r="C712" t="str">
            <v>DRUM</v>
          </cell>
          <cell r="D712">
            <v>10.27</v>
          </cell>
          <cell r="E712">
            <v>58000</v>
          </cell>
          <cell r="F712">
            <v>595660</v>
          </cell>
          <cell r="G712">
            <v>58000</v>
          </cell>
          <cell r="H712">
            <v>595660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</row>
        <row r="713">
          <cell r="A713" t="str">
            <v>주철관 이형관</v>
          </cell>
          <cell r="B713" t="str">
            <v>D300M/M이상 D600M/M이하</v>
          </cell>
          <cell r="C713" t="str">
            <v>KG</v>
          </cell>
          <cell r="D713">
            <v>4965.2</v>
          </cell>
          <cell r="E713">
            <v>2500</v>
          </cell>
          <cell r="F713">
            <v>12413000</v>
          </cell>
          <cell r="G713">
            <v>2500</v>
          </cell>
          <cell r="H713">
            <v>12413000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</row>
        <row r="714">
          <cell r="A714" t="str">
            <v>이중벽 P.E관</v>
          </cell>
          <cell r="B714" t="str">
            <v>Φ250M/M</v>
          </cell>
          <cell r="C714" t="str">
            <v>본</v>
          </cell>
          <cell r="D714">
            <v>1</v>
          </cell>
          <cell r="E714">
            <v>127200</v>
          </cell>
          <cell r="F714">
            <v>127200</v>
          </cell>
          <cell r="G714">
            <v>127200</v>
          </cell>
          <cell r="H714">
            <v>127200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</row>
        <row r="715">
          <cell r="A715" t="str">
            <v>이중벽 P.E관</v>
          </cell>
          <cell r="B715" t="str">
            <v>Φ350M/M</v>
          </cell>
          <cell r="C715" t="str">
            <v>본</v>
          </cell>
          <cell r="D715">
            <v>2</v>
          </cell>
          <cell r="E715">
            <v>201600</v>
          </cell>
          <cell r="F715">
            <v>403200</v>
          </cell>
          <cell r="G715">
            <v>201600</v>
          </cell>
          <cell r="H715">
            <v>403200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</row>
        <row r="716">
          <cell r="A716" t="str">
            <v>P.E관(5회 사용)</v>
          </cell>
          <cell r="B716" t="str">
            <v>Φ500M/M</v>
          </cell>
          <cell r="C716" t="str">
            <v>본</v>
          </cell>
          <cell r="D716">
            <v>5</v>
          </cell>
          <cell r="E716">
            <v>435000</v>
          </cell>
          <cell r="F716">
            <v>2175000</v>
          </cell>
          <cell r="G716">
            <v>435000</v>
          </cell>
          <cell r="H716">
            <v>2175000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</row>
        <row r="717">
          <cell r="A717" t="str">
            <v>P.E관(5회 사용)</v>
          </cell>
          <cell r="B717" t="str">
            <v>Φ1000M/M</v>
          </cell>
          <cell r="C717" t="str">
            <v>본</v>
          </cell>
          <cell r="D717">
            <v>6</v>
          </cell>
          <cell r="E717">
            <v>948400</v>
          </cell>
          <cell r="F717">
            <v>5690400</v>
          </cell>
          <cell r="G717">
            <v>948400</v>
          </cell>
          <cell r="H717">
            <v>5690400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</row>
        <row r="718">
          <cell r="A718" t="str">
            <v>이중벽 P.E관 지수단관</v>
          </cell>
          <cell r="B718" t="str">
            <v>Φ250M/M</v>
          </cell>
          <cell r="C718" t="str">
            <v>EA</v>
          </cell>
          <cell r="D718">
            <v>1</v>
          </cell>
          <cell r="E718">
            <v>34900</v>
          </cell>
          <cell r="F718">
            <v>34900</v>
          </cell>
          <cell r="G718">
            <v>34900</v>
          </cell>
          <cell r="H718">
            <v>34900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</row>
        <row r="719">
          <cell r="A719" t="str">
            <v>이중벽 P.E관 지수단관</v>
          </cell>
          <cell r="B719" t="str">
            <v>Φ350M/M</v>
          </cell>
          <cell r="C719" t="str">
            <v>EA</v>
          </cell>
          <cell r="D719">
            <v>1</v>
          </cell>
          <cell r="E719">
            <v>55500</v>
          </cell>
          <cell r="F719">
            <v>55500</v>
          </cell>
          <cell r="G719">
            <v>55500</v>
          </cell>
          <cell r="H719">
            <v>55500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</row>
        <row r="720">
          <cell r="A720" t="str">
            <v>원심력철근콘크리트관</v>
          </cell>
          <cell r="B720" t="str">
            <v>보통관 600*50(MM)</v>
          </cell>
          <cell r="C720" t="str">
            <v>본</v>
          </cell>
          <cell r="D720">
            <v>60</v>
          </cell>
          <cell r="E720">
            <v>66900</v>
          </cell>
          <cell r="F720">
            <v>4014000</v>
          </cell>
          <cell r="G720">
            <v>66900</v>
          </cell>
          <cell r="H720">
            <v>4014000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</row>
        <row r="721">
          <cell r="A721" t="str">
            <v>보조기층제</v>
          </cell>
          <cell r="C721" t="str">
            <v>M3</v>
          </cell>
          <cell r="D721">
            <v>823</v>
          </cell>
          <cell r="E721">
            <v>6300</v>
          </cell>
          <cell r="F721">
            <v>5184900</v>
          </cell>
          <cell r="G721">
            <v>6300</v>
          </cell>
          <cell r="H721">
            <v>5184900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</row>
        <row r="722">
          <cell r="A722" t="str">
            <v>주철관 접합부품(K.P메카니칼접합)</v>
          </cell>
          <cell r="B722" t="str">
            <v>D=150MM</v>
          </cell>
          <cell r="C722" t="str">
            <v>SET</v>
          </cell>
          <cell r="D722">
            <v>8</v>
          </cell>
          <cell r="E722">
            <v>9400</v>
          </cell>
          <cell r="F722">
            <v>75200</v>
          </cell>
          <cell r="G722">
            <v>9400</v>
          </cell>
          <cell r="H722">
            <v>75200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</row>
        <row r="723">
          <cell r="A723" t="str">
            <v>주철관 접합부품(K.P메카니칼접합)</v>
          </cell>
          <cell r="B723" t="str">
            <v>D=350MM</v>
          </cell>
          <cell r="C723" t="str">
            <v>SET</v>
          </cell>
          <cell r="D723">
            <v>457</v>
          </cell>
          <cell r="E723">
            <v>24000</v>
          </cell>
          <cell r="F723">
            <v>10968000</v>
          </cell>
          <cell r="G723">
            <v>24000</v>
          </cell>
          <cell r="H723">
            <v>10968000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</row>
        <row r="724">
          <cell r="A724" t="str">
            <v>주철관 접합부품(플랜지접합)</v>
          </cell>
          <cell r="B724" t="str">
            <v>D=100MM</v>
          </cell>
          <cell r="C724" t="str">
            <v>SET</v>
          </cell>
          <cell r="D724">
            <v>8</v>
          </cell>
          <cell r="E724">
            <v>1400</v>
          </cell>
          <cell r="F724">
            <v>11200</v>
          </cell>
          <cell r="G724">
            <v>1400</v>
          </cell>
          <cell r="H724">
            <v>11200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</row>
        <row r="725">
          <cell r="A725" t="str">
            <v>주철관 접합부품(플랜지접합)</v>
          </cell>
          <cell r="B725" t="str">
            <v>D=150MM</v>
          </cell>
          <cell r="C725" t="str">
            <v>SET</v>
          </cell>
          <cell r="D725">
            <v>12</v>
          </cell>
          <cell r="E725">
            <v>2100</v>
          </cell>
          <cell r="F725">
            <v>25200</v>
          </cell>
          <cell r="G725">
            <v>2100</v>
          </cell>
          <cell r="H725">
            <v>25200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</row>
        <row r="729">
          <cell r="A729" t="str">
            <v>Ⅴ.E-LINE차집관로(하원→월평P/S)</v>
          </cell>
          <cell r="C729" t="str">
            <v>식</v>
          </cell>
          <cell r="D729">
            <v>1</v>
          </cell>
          <cell r="F729">
            <v>199308290</v>
          </cell>
          <cell r="H729">
            <v>103246109</v>
          </cell>
          <cell r="J729">
            <v>66128312</v>
          </cell>
          <cell r="L729">
            <v>29933869</v>
          </cell>
        </row>
        <row r="731">
          <cell r="A731" t="str">
            <v>1. 토    공</v>
          </cell>
          <cell r="F731">
            <v>172058015</v>
          </cell>
          <cell r="H731">
            <v>96550217</v>
          </cell>
          <cell r="J731">
            <v>48248683</v>
          </cell>
          <cell r="L731">
            <v>27259115</v>
          </cell>
        </row>
        <row r="732">
          <cell r="A732" t="str">
            <v>터파기:보조기층</v>
          </cell>
          <cell r="B732" t="str">
            <v>B.H 0.7㎥</v>
          </cell>
          <cell r="C732" t="str">
            <v>M3</v>
          </cell>
          <cell r="D732">
            <v>664.55</v>
          </cell>
          <cell r="E732">
            <v>1100</v>
          </cell>
          <cell r="F732">
            <v>731005</v>
          </cell>
          <cell r="G732">
            <v>300</v>
          </cell>
          <cell r="H732">
            <v>199365</v>
          </cell>
          <cell r="I732">
            <v>400</v>
          </cell>
          <cell r="J732">
            <v>265820</v>
          </cell>
          <cell r="K732">
            <v>400</v>
          </cell>
          <cell r="L732">
            <v>265820</v>
          </cell>
          <cell r="M732" t="str">
            <v>#.1</v>
          </cell>
        </row>
        <row r="733">
          <cell r="A733" t="str">
            <v>터파기:토사(육상),기계80+인력20</v>
          </cell>
          <cell r="B733" t="str">
            <v>B.H 0.7㎥</v>
          </cell>
          <cell r="C733" t="str">
            <v>M3</v>
          </cell>
          <cell r="D733">
            <v>1469.83</v>
          </cell>
          <cell r="E733">
            <v>2000</v>
          </cell>
          <cell r="F733">
            <v>2939660</v>
          </cell>
          <cell r="G733">
            <v>100</v>
          </cell>
          <cell r="H733">
            <v>146983</v>
          </cell>
          <cell r="I733">
            <v>1600</v>
          </cell>
          <cell r="J733">
            <v>2351728</v>
          </cell>
          <cell r="K733">
            <v>300</v>
          </cell>
          <cell r="L733">
            <v>440949</v>
          </cell>
          <cell r="M733" t="str">
            <v>#.2</v>
          </cell>
        </row>
        <row r="734">
          <cell r="A734" t="str">
            <v>기계터파기(연암)</v>
          </cell>
          <cell r="B734" t="str">
            <v>B.H0.7+브레이커</v>
          </cell>
          <cell r="C734" t="str">
            <v>M3</v>
          </cell>
          <cell r="D734">
            <v>1558.56</v>
          </cell>
          <cell r="E734">
            <v>18400</v>
          </cell>
          <cell r="F734">
            <v>28677504</v>
          </cell>
          <cell r="G734">
            <v>2800</v>
          </cell>
          <cell r="H734">
            <v>4363968</v>
          </cell>
          <cell r="I734">
            <v>7300</v>
          </cell>
          <cell r="J734">
            <v>11377488</v>
          </cell>
          <cell r="K734">
            <v>8300</v>
          </cell>
          <cell r="L734">
            <v>12936048</v>
          </cell>
          <cell r="M734" t="str">
            <v>#.3</v>
          </cell>
        </row>
        <row r="735">
          <cell r="A735" t="str">
            <v>터파기(인력)</v>
          </cell>
          <cell r="B735" t="str">
            <v>토사,0-1m</v>
          </cell>
          <cell r="C735" t="str">
            <v>M3</v>
          </cell>
          <cell r="D735">
            <v>4.68</v>
          </cell>
          <cell r="E735">
            <v>8800</v>
          </cell>
          <cell r="F735">
            <v>41184</v>
          </cell>
          <cell r="G735">
            <v>0</v>
          </cell>
          <cell r="H735">
            <v>0</v>
          </cell>
          <cell r="I735">
            <v>8800</v>
          </cell>
          <cell r="J735">
            <v>41184</v>
          </cell>
          <cell r="K735">
            <v>0</v>
          </cell>
          <cell r="L735">
            <v>0</v>
          </cell>
          <cell r="M735" t="str">
            <v>No.54</v>
          </cell>
        </row>
        <row r="736">
          <cell r="A736" t="str">
            <v>되메우기 및 다짐</v>
          </cell>
          <cell r="B736" t="str">
            <v>B.H 0.7+플래이트 콤펙터</v>
          </cell>
          <cell r="C736" t="str">
            <v>M3</v>
          </cell>
          <cell r="D736">
            <v>2576.91</v>
          </cell>
          <cell r="E736">
            <v>3500</v>
          </cell>
          <cell r="F736">
            <v>9019185</v>
          </cell>
          <cell r="G736">
            <v>400</v>
          </cell>
          <cell r="H736">
            <v>1030764</v>
          </cell>
          <cell r="I736">
            <v>2600</v>
          </cell>
          <cell r="J736">
            <v>6699966</v>
          </cell>
          <cell r="K736">
            <v>500</v>
          </cell>
          <cell r="L736">
            <v>1288455</v>
          </cell>
          <cell r="M736" t="str">
            <v>#.4</v>
          </cell>
        </row>
        <row r="737">
          <cell r="A737" t="str">
            <v>사토운반:내부운반</v>
          </cell>
          <cell r="B737" t="str">
            <v>B.H0.7 + D.T15</v>
          </cell>
          <cell r="C737" t="str">
            <v>M3</v>
          </cell>
          <cell r="D737">
            <v>437.75</v>
          </cell>
          <cell r="E737">
            <v>2500</v>
          </cell>
          <cell r="F737">
            <v>1094375</v>
          </cell>
          <cell r="G737">
            <v>900</v>
          </cell>
          <cell r="H737">
            <v>393975</v>
          </cell>
          <cell r="I737">
            <v>700</v>
          </cell>
          <cell r="J737">
            <v>306425</v>
          </cell>
          <cell r="K737">
            <v>900</v>
          </cell>
          <cell r="L737">
            <v>393975</v>
          </cell>
          <cell r="M737" t="str">
            <v>#.24</v>
          </cell>
        </row>
        <row r="738">
          <cell r="A738" t="str">
            <v>사토운반:연암</v>
          </cell>
          <cell r="B738" t="str">
            <v>B.H0.7 + D.T15</v>
          </cell>
          <cell r="C738" t="str">
            <v>M3</v>
          </cell>
          <cell r="D738">
            <v>1558.56</v>
          </cell>
          <cell r="E738">
            <v>12000</v>
          </cell>
          <cell r="F738">
            <v>18702720</v>
          </cell>
          <cell r="G738">
            <v>4500</v>
          </cell>
          <cell r="H738">
            <v>7013520</v>
          </cell>
          <cell r="I738">
            <v>3500</v>
          </cell>
          <cell r="J738">
            <v>5454960</v>
          </cell>
          <cell r="K738">
            <v>4000</v>
          </cell>
          <cell r="L738">
            <v>6234240</v>
          </cell>
          <cell r="M738" t="str">
            <v>#.7</v>
          </cell>
        </row>
        <row r="739">
          <cell r="A739" t="str">
            <v>모래부설 및 다짐(B.H 0.7M3,관로기초)</v>
          </cell>
          <cell r="B739" t="str">
            <v>기계90%+인력10%</v>
          </cell>
          <cell r="C739" t="str">
            <v>M3</v>
          </cell>
          <cell r="D739">
            <v>245.53</v>
          </cell>
          <cell r="E739">
            <v>2300</v>
          </cell>
          <cell r="F739">
            <v>564719</v>
          </cell>
          <cell r="G739">
            <v>200</v>
          </cell>
          <cell r="H739">
            <v>49106</v>
          </cell>
          <cell r="I739">
            <v>1600</v>
          </cell>
          <cell r="J739">
            <v>392848</v>
          </cell>
          <cell r="K739">
            <v>500</v>
          </cell>
          <cell r="L739">
            <v>122765</v>
          </cell>
          <cell r="M739" t="str">
            <v>#.8</v>
          </cell>
        </row>
        <row r="740">
          <cell r="A740" t="str">
            <v>바닥면 고르기</v>
          </cell>
          <cell r="B740" t="str">
            <v>연암</v>
          </cell>
          <cell r="C740" t="str">
            <v>M2</v>
          </cell>
          <cell r="D740">
            <v>1066.17</v>
          </cell>
          <cell r="E740">
            <v>5400</v>
          </cell>
          <cell r="F740">
            <v>5757318</v>
          </cell>
          <cell r="G740">
            <v>500</v>
          </cell>
          <cell r="H740">
            <v>533085</v>
          </cell>
          <cell r="I740">
            <v>4600</v>
          </cell>
          <cell r="J740">
            <v>4904382</v>
          </cell>
          <cell r="K740">
            <v>300</v>
          </cell>
          <cell r="L740">
            <v>319851</v>
          </cell>
          <cell r="M740" t="str">
            <v>No.2</v>
          </cell>
        </row>
        <row r="741">
          <cell r="A741" t="str">
            <v>아스팔트포장 절단</v>
          </cell>
          <cell r="C741" t="str">
            <v>M</v>
          </cell>
          <cell r="D741">
            <v>2499.4</v>
          </cell>
          <cell r="E741">
            <v>1800</v>
          </cell>
          <cell r="F741">
            <v>4498920</v>
          </cell>
          <cell r="G741">
            <v>900</v>
          </cell>
          <cell r="H741">
            <v>2249460</v>
          </cell>
          <cell r="I741">
            <v>800</v>
          </cell>
          <cell r="J741">
            <v>1999520</v>
          </cell>
          <cell r="K741">
            <v>100</v>
          </cell>
          <cell r="L741">
            <v>249940</v>
          </cell>
          <cell r="M741" t="str">
            <v>No.3</v>
          </cell>
        </row>
        <row r="742">
          <cell r="A742" t="str">
            <v>아스팔트포장 파취</v>
          </cell>
          <cell r="B742" t="str">
            <v>기계</v>
          </cell>
          <cell r="C742" t="str">
            <v>M3</v>
          </cell>
          <cell r="D742">
            <v>343.73</v>
          </cell>
          <cell r="E742">
            <v>15300</v>
          </cell>
          <cell r="F742">
            <v>5259069</v>
          </cell>
          <cell r="G742">
            <v>2300</v>
          </cell>
          <cell r="H742">
            <v>790579</v>
          </cell>
          <cell r="I742">
            <v>6300</v>
          </cell>
          <cell r="J742">
            <v>2165499</v>
          </cell>
          <cell r="K742">
            <v>6700</v>
          </cell>
          <cell r="L742">
            <v>2302991</v>
          </cell>
          <cell r="M742" t="str">
            <v>#.10</v>
          </cell>
        </row>
        <row r="743">
          <cell r="A743" t="str">
            <v>아스팔트 포장포설</v>
          </cell>
          <cell r="B743" t="str">
            <v>기층10cm+표층5cm</v>
          </cell>
          <cell r="C743" t="str">
            <v>a</v>
          </cell>
          <cell r="D743">
            <v>22.92</v>
          </cell>
          <cell r="E743">
            <v>3812100</v>
          </cell>
          <cell r="F743">
            <v>87373332</v>
          </cell>
          <cell r="G743">
            <v>3372300</v>
          </cell>
          <cell r="H743">
            <v>77293116</v>
          </cell>
          <cell r="I743">
            <v>409100</v>
          </cell>
          <cell r="J743">
            <v>9376572</v>
          </cell>
          <cell r="K743">
            <v>30700</v>
          </cell>
          <cell r="L743">
            <v>703644</v>
          </cell>
          <cell r="M743" t="str">
            <v>No.4</v>
          </cell>
        </row>
        <row r="744">
          <cell r="A744" t="str">
            <v>보조기층포설 및 다짐</v>
          </cell>
          <cell r="B744" t="str">
            <v>T=30cm</v>
          </cell>
          <cell r="C744" t="str">
            <v>M3</v>
          </cell>
          <cell r="D744">
            <v>652.70000000000005</v>
          </cell>
          <cell r="E744">
            <v>2800</v>
          </cell>
          <cell r="F744">
            <v>1827560</v>
          </cell>
          <cell r="G744">
            <v>400</v>
          </cell>
          <cell r="H744">
            <v>261080</v>
          </cell>
          <cell r="I744">
            <v>1700</v>
          </cell>
          <cell r="J744">
            <v>1109590</v>
          </cell>
          <cell r="K744">
            <v>700</v>
          </cell>
          <cell r="L744">
            <v>456890</v>
          </cell>
          <cell r="M744" t="str">
            <v>#.11</v>
          </cell>
        </row>
        <row r="745">
          <cell r="A745" t="str">
            <v>폐기물운반</v>
          </cell>
          <cell r="B745" t="str">
            <v>B.H0.7 + D.T15</v>
          </cell>
          <cell r="C745" t="str">
            <v>M3</v>
          </cell>
          <cell r="D745">
            <v>351.63</v>
          </cell>
          <cell r="E745">
            <v>12300</v>
          </cell>
          <cell r="F745">
            <v>4325049</v>
          </cell>
          <cell r="G745">
            <v>4600</v>
          </cell>
          <cell r="H745">
            <v>1617498</v>
          </cell>
          <cell r="I745">
            <v>3500</v>
          </cell>
          <cell r="J745">
            <v>1230705</v>
          </cell>
          <cell r="K745">
            <v>4200</v>
          </cell>
          <cell r="L745">
            <v>1476846</v>
          </cell>
          <cell r="M745" t="str">
            <v>#.12</v>
          </cell>
        </row>
        <row r="746">
          <cell r="A746" t="str">
            <v>콘크리트포장 절단</v>
          </cell>
          <cell r="C746" t="str">
            <v>M</v>
          </cell>
          <cell r="D746">
            <v>50</v>
          </cell>
          <cell r="E746">
            <v>2000</v>
          </cell>
          <cell r="F746">
            <v>100000</v>
          </cell>
          <cell r="G746">
            <v>900</v>
          </cell>
          <cell r="H746">
            <v>45000</v>
          </cell>
          <cell r="I746">
            <v>1000</v>
          </cell>
          <cell r="J746">
            <v>50000</v>
          </cell>
          <cell r="K746">
            <v>100</v>
          </cell>
          <cell r="L746">
            <v>5000</v>
          </cell>
          <cell r="M746" t="str">
            <v>No.5</v>
          </cell>
        </row>
        <row r="747">
          <cell r="A747" t="str">
            <v>콘크리트포장 깨기</v>
          </cell>
          <cell r="B747" t="str">
            <v>T=30cm미만</v>
          </cell>
          <cell r="C747" t="str">
            <v>M3</v>
          </cell>
          <cell r="D747">
            <v>7.9</v>
          </cell>
          <cell r="E747">
            <v>15200</v>
          </cell>
          <cell r="F747">
            <v>120080</v>
          </cell>
          <cell r="G747">
            <v>2200</v>
          </cell>
          <cell r="H747">
            <v>17380</v>
          </cell>
          <cell r="I747">
            <v>6300</v>
          </cell>
          <cell r="J747">
            <v>49770</v>
          </cell>
          <cell r="K747">
            <v>6700</v>
          </cell>
          <cell r="L747">
            <v>52930</v>
          </cell>
          <cell r="M747" t="str">
            <v>#.13</v>
          </cell>
        </row>
        <row r="748">
          <cell r="A748" t="str">
            <v>콘크리트포장 포설</v>
          </cell>
          <cell r="B748" t="str">
            <v>T=20cm</v>
          </cell>
          <cell r="C748" t="str">
            <v>M3</v>
          </cell>
          <cell r="D748">
            <v>7.9</v>
          </cell>
          <cell r="E748">
            <v>103500</v>
          </cell>
          <cell r="F748">
            <v>817650</v>
          </cell>
          <cell r="G748">
            <v>52500</v>
          </cell>
          <cell r="H748">
            <v>414750</v>
          </cell>
          <cell r="I748">
            <v>51000</v>
          </cell>
          <cell r="J748">
            <v>402900</v>
          </cell>
          <cell r="K748">
            <v>0</v>
          </cell>
          <cell r="L748">
            <v>0</v>
          </cell>
          <cell r="M748" t="str">
            <v>No.6</v>
          </cell>
        </row>
        <row r="749">
          <cell r="A749" t="str">
            <v>모래부설(B.H 0.7M3)</v>
          </cell>
          <cell r="B749" t="str">
            <v>기계90%+인력10%</v>
          </cell>
          <cell r="C749" t="str">
            <v>M3</v>
          </cell>
          <cell r="D749">
            <v>1.19</v>
          </cell>
          <cell r="E749">
            <v>1300</v>
          </cell>
          <cell r="F749">
            <v>1547</v>
          </cell>
          <cell r="G749">
            <v>200</v>
          </cell>
          <cell r="H749">
            <v>238</v>
          </cell>
          <cell r="I749">
            <v>700</v>
          </cell>
          <cell r="J749">
            <v>833</v>
          </cell>
          <cell r="K749">
            <v>400</v>
          </cell>
          <cell r="L749">
            <v>476</v>
          </cell>
          <cell r="M749" t="str">
            <v>#.14</v>
          </cell>
        </row>
        <row r="750">
          <cell r="A750" t="str">
            <v>와이어메쉬깔기</v>
          </cell>
          <cell r="B750" t="str">
            <v>#8X100X100</v>
          </cell>
          <cell r="C750" t="str">
            <v>M2</v>
          </cell>
          <cell r="D750">
            <v>39.5</v>
          </cell>
          <cell r="E750">
            <v>3000</v>
          </cell>
          <cell r="F750">
            <v>118500</v>
          </cell>
          <cell r="G750">
            <v>2000</v>
          </cell>
          <cell r="H750">
            <v>79000</v>
          </cell>
          <cell r="I750">
            <v>1000</v>
          </cell>
          <cell r="J750">
            <v>39500</v>
          </cell>
          <cell r="K750">
            <v>0</v>
          </cell>
          <cell r="L750">
            <v>0</v>
          </cell>
          <cell r="M750" t="str">
            <v>No.7</v>
          </cell>
        </row>
        <row r="751">
          <cell r="A751" t="str">
            <v>보조기층포설 및 다짐</v>
          </cell>
          <cell r="B751" t="str">
            <v>T=30cm</v>
          </cell>
          <cell r="C751" t="str">
            <v>M3</v>
          </cell>
          <cell r="D751">
            <v>11.85</v>
          </cell>
          <cell r="E751">
            <v>2800</v>
          </cell>
          <cell r="F751">
            <v>33180</v>
          </cell>
          <cell r="G751">
            <v>400</v>
          </cell>
          <cell r="H751">
            <v>4740</v>
          </cell>
          <cell r="I751">
            <v>1700</v>
          </cell>
          <cell r="J751">
            <v>20145</v>
          </cell>
          <cell r="K751">
            <v>700</v>
          </cell>
          <cell r="L751">
            <v>8295</v>
          </cell>
          <cell r="M751" t="str">
            <v>#.11</v>
          </cell>
        </row>
        <row r="752">
          <cell r="A752" t="str">
            <v>신축재</v>
          </cell>
          <cell r="B752" t="str">
            <v>T=1.5cm</v>
          </cell>
          <cell r="C752" t="str">
            <v>M2</v>
          </cell>
          <cell r="D752">
            <v>1.58</v>
          </cell>
          <cell r="E752">
            <v>12600</v>
          </cell>
          <cell r="F752">
            <v>19908</v>
          </cell>
          <cell r="G752">
            <v>12000</v>
          </cell>
          <cell r="H752">
            <v>18960</v>
          </cell>
          <cell r="I752">
            <v>600</v>
          </cell>
          <cell r="J752">
            <v>948</v>
          </cell>
          <cell r="K752">
            <v>0</v>
          </cell>
          <cell r="L752">
            <v>0</v>
          </cell>
        </row>
        <row r="753">
          <cell r="A753" t="str">
            <v>양생(비닐)</v>
          </cell>
          <cell r="C753" t="str">
            <v>M2</v>
          </cell>
          <cell r="D753">
            <v>39.5</v>
          </cell>
          <cell r="E753">
            <v>900</v>
          </cell>
          <cell r="F753">
            <v>35550</v>
          </cell>
          <cell r="G753">
            <v>700</v>
          </cell>
          <cell r="H753">
            <v>27650</v>
          </cell>
          <cell r="I753">
            <v>200</v>
          </cell>
          <cell r="J753">
            <v>7900</v>
          </cell>
          <cell r="K753">
            <v>0</v>
          </cell>
          <cell r="L753">
            <v>0</v>
          </cell>
          <cell r="M753" t="str">
            <v>No.8</v>
          </cell>
        </row>
        <row r="755">
          <cell r="A755" t="str">
            <v>2. 관 로 공</v>
          </cell>
          <cell r="F755">
            <v>1170000</v>
          </cell>
          <cell r="H755">
            <v>0</v>
          </cell>
          <cell r="J755">
            <v>1170000</v>
          </cell>
          <cell r="L755">
            <v>0</v>
          </cell>
        </row>
        <row r="756">
          <cell r="A756" t="str">
            <v>이중벽P.E관 접합및부설</v>
          </cell>
          <cell r="B756" t="str">
            <v>Φ300M/M</v>
          </cell>
          <cell r="C756" t="str">
            <v>개소</v>
          </cell>
          <cell r="D756">
            <v>195</v>
          </cell>
          <cell r="E756">
            <v>6000</v>
          </cell>
          <cell r="F756">
            <v>1170000</v>
          </cell>
          <cell r="G756">
            <v>0</v>
          </cell>
          <cell r="H756">
            <v>0</v>
          </cell>
          <cell r="I756">
            <v>6000</v>
          </cell>
          <cell r="J756">
            <v>1170000</v>
          </cell>
          <cell r="K756">
            <v>0</v>
          </cell>
          <cell r="L756">
            <v>0</v>
          </cell>
          <cell r="M756" t="str">
            <v>No.25</v>
          </cell>
        </row>
        <row r="758">
          <cell r="A758" t="str">
            <v>3. 맨 홀 공</v>
          </cell>
          <cell r="F758">
            <v>17141989</v>
          </cell>
          <cell r="H758">
            <v>3700417</v>
          </cell>
          <cell r="J758">
            <v>13390562</v>
          </cell>
          <cell r="L758">
            <v>51010</v>
          </cell>
        </row>
        <row r="759">
          <cell r="A759" t="str">
            <v>레미콘타설</v>
          </cell>
          <cell r="B759" t="str">
            <v>무근구조물</v>
          </cell>
          <cell r="C759" t="str">
            <v>M3</v>
          </cell>
          <cell r="D759">
            <v>17.37</v>
          </cell>
          <cell r="E759">
            <v>16000</v>
          </cell>
          <cell r="F759">
            <v>277920</v>
          </cell>
          <cell r="G759">
            <v>0</v>
          </cell>
          <cell r="H759">
            <v>0</v>
          </cell>
          <cell r="I759">
            <v>16000</v>
          </cell>
          <cell r="J759">
            <v>277920</v>
          </cell>
          <cell r="K759">
            <v>0</v>
          </cell>
          <cell r="L759">
            <v>0</v>
          </cell>
          <cell r="M759" t="str">
            <v>No.10</v>
          </cell>
        </row>
        <row r="760">
          <cell r="A760" t="str">
            <v>레미콘타설</v>
          </cell>
          <cell r="B760" t="str">
            <v>철근구조물</v>
          </cell>
          <cell r="C760" t="str">
            <v>M3</v>
          </cell>
          <cell r="D760">
            <v>63.6</v>
          </cell>
          <cell r="E760">
            <v>21700</v>
          </cell>
          <cell r="F760">
            <v>1380120</v>
          </cell>
          <cell r="G760">
            <v>400</v>
          </cell>
          <cell r="H760">
            <v>25440</v>
          </cell>
          <cell r="I760">
            <v>21000</v>
          </cell>
          <cell r="J760">
            <v>1335600</v>
          </cell>
          <cell r="K760">
            <v>300</v>
          </cell>
          <cell r="L760">
            <v>19080</v>
          </cell>
          <cell r="M760" t="str">
            <v>No.14</v>
          </cell>
        </row>
        <row r="761">
          <cell r="A761" t="str">
            <v>합판거푸집</v>
          </cell>
          <cell r="B761" t="str">
            <v>0-7m:6회</v>
          </cell>
          <cell r="C761" t="str">
            <v>M2</v>
          </cell>
          <cell r="D761">
            <v>18.600000000000001</v>
          </cell>
          <cell r="E761">
            <v>12000</v>
          </cell>
          <cell r="F761">
            <v>223200</v>
          </cell>
          <cell r="G761">
            <v>4000</v>
          </cell>
          <cell r="H761">
            <v>74400</v>
          </cell>
          <cell r="I761">
            <v>8000</v>
          </cell>
          <cell r="J761">
            <v>148800</v>
          </cell>
          <cell r="K761">
            <v>0</v>
          </cell>
          <cell r="L761">
            <v>0</v>
          </cell>
          <cell r="M761" t="str">
            <v>No.11</v>
          </cell>
        </row>
        <row r="762">
          <cell r="A762" t="str">
            <v>합판거푸집</v>
          </cell>
          <cell r="B762" t="str">
            <v>0-7m:3회</v>
          </cell>
          <cell r="C762" t="str">
            <v>M2</v>
          </cell>
          <cell r="D762">
            <v>465.54</v>
          </cell>
          <cell r="E762">
            <v>17100</v>
          </cell>
          <cell r="F762">
            <v>7960734</v>
          </cell>
          <cell r="G762">
            <v>5300</v>
          </cell>
          <cell r="H762">
            <v>2467362</v>
          </cell>
          <cell r="I762">
            <v>11800</v>
          </cell>
          <cell r="J762">
            <v>5493372</v>
          </cell>
          <cell r="K762">
            <v>0</v>
          </cell>
          <cell r="L762">
            <v>0</v>
          </cell>
          <cell r="M762" t="str">
            <v>No.15</v>
          </cell>
        </row>
        <row r="763">
          <cell r="A763" t="str">
            <v>원형 거푸집</v>
          </cell>
          <cell r="B763" t="str">
            <v>3 회</v>
          </cell>
          <cell r="C763" t="str">
            <v>M2</v>
          </cell>
          <cell r="D763">
            <v>38.130000000000003</v>
          </cell>
          <cell r="E763">
            <v>38600</v>
          </cell>
          <cell r="F763">
            <v>1471818</v>
          </cell>
          <cell r="G763">
            <v>11500</v>
          </cell>
          <cell r="H763">
            <v>438495</v>
          </cell>
          <cell r="I763">
            <v>27100</v>
          </cell>
          <cell r="J763">
            <v>1033323</v>
          </cell>
          <cell r="K763">
            <v>0</v>
          </cell>
          <cell r="L763">
            <v>0</v>
          </cell>
          <cell r="M763" t="str">
            <v>No.16</v>
          </cell>
        </row>
        <row r="764">
          <cell r="A764" t="str">
            <v>목재거푸집</v>
          </cell>
          <cell r="B764" t="str">
            <v>0-7m:4회</v>
          </cell>
          <cell r="C764" t="str">
            <v>M2</v>
          </cell>
          <cell r="D764">
            <v>14.34</v>
          </cell>
          <cell r="E764">
            <v>26100</v>
          </cell>
          <cell r="F764">
            <v>374274</v>
          </cell>
          <cell r="G764">
            <v>7100</v>
          </cell>
          <cell r="H764">
            <v>101814</v>
          </cell>
          <cell r="I764">
            <v>19000</v>
          </cell>
          <cell r="J764">
            <v>272460</v>
          </cell>
          <cell r="K764">
            <v>0</v>
          </cell>
          <cell r="L764">
            <v>0</v>
          </cell>
          <cell r="M764" t="str">
            <v>No.32</v>
          </cell>
        </row>
        <row r="765">
          <cell r="A765" t="str">
            <v>시공이음 설치</v>
          </cell>
          <cell r="B765" t="str">
            <v>PVC,B=150X5mm</v>
          </cell>
          <cell r="C765" t="str">
            <v>M</v>
          </cell>
          <cell r="D765">
            <v>136.4</v>
          </cell>
          <cell r="E765">
            <v>13700</v>
          </cell>
          <cell r="F765">
            <v>1868680</v>
          </cell>
          <cell r="G765">
            <v>2400</v>
          </cell>
          <cell r="H765">
            <v>327360</v>
          </cell>
          <cell r="I765">
            <v>11300</v>
          </cell>
          <cell r="J765">
            <v>1541320</v>
          </cell>
          <cell r="K765">
            <v>0</v>
          </cell>
          <cell r="L765">
            <v>0</v>
          </cell>
          <cell r="M765" t="str">
            <v>No.17</v>
          </cell>
        </row>
        <row r="766">
          <cell r="A766" t="str">
            <v>철근가공및조립</v>
          </cell>
          <cell r="B766" t="str">
            <v>보통</v>
          </cell>
          <cell r="C766" t="str">
            <v>TON</v>
          </cell>
          <cell r="D766">
            <v>3.7509999999999999</v>
          </cell>
          <cell r="E766">
            <v>327000</v>
          </cell>
          <cell r="F766">
            <v>1226577</v>
          </cell>
          <cell r="G766">
            <v>4000</v>
          </cell>
          <cell r="H766">
            <v>15004</v>
          </cell>
          <cell r="I766">
            <v>317000</v>
          </cell>
          <cell r="J766">
            <v>1189067</v>
          </cell>
          <cell r="K766">
            <v>6000</v>
          </cell>
          <cell r="L766">
            <v>22506</v>
          </cell>
          <cell r="M766" t="str">
            <v>No.18</v>
          </cell>
        </row>
        <row r="767">
          <cell r="A767" t="str">
            <v>사다리설치(STS)</v>
          </cell>
          <cell r="C767" t="str">
            <v>M</v>
          </cell>
          <cell r="D767">
            <v>30.38</v>
          </cell>
          <cell r="E767">
            <v>10900</v>
          </cell>
          <cell r="F767">
            <v>331142</v>
          </cell>
          <cell r="G767">
            <v>6600</v>
          </cell>
          <cell r="H767">
            <v>200508</v>
          </cell>
          <cell r="I767">
            <v>4100</v>
          </cell>
          <cell r="J767">
            <v>124558</v>
          </cell>
          <cell r="K767">
            <v>200</v>
          </cell>
          <cell r="L767">
            <v>6076</v>
          </cell>
          <cell r="M767" t="str">
            <v>No.19</v>
          </cell>
        </row>
        <row r="768">
          <cell r="A768" t="str">
            <v>맨홀뚜껑설치</v>
          </cell>
          <cell r="B768" t="str">
            <v>(주철재)</v>
          </cell>
          <cell r="C768" t="str">
            <v>조</v>
          </cell>
          <cell r="D768">
            <v>31</v>
          </cell>
          <cell r="E768">
            <v>45800</v>
          </cell>
          <cell r="F768">
            <v>1419800</v>
          </cell>
          <cell r="G768">
            <v>0</v>
          </cell>
          <cell r="H768">
            <v>0</v>
          </cell>
          <cell r="I768">
            <v>45800</v>
          </cell>
          <cell r="J768">
            <v>1419800</v>
          </cell>
          <cell r="K768">
            <v>0</v>
          </cell>
          <cell r="L768">
            <v>0</v>
          </cell>
          <cell r="M768" t="str">
            <v>No.20</v>
          </cell>
        </row>
        <row r="769">
          <cell r="A769" t="str">
            <v>강관동바리(3개월)</v>
          </cell>
          <cell r="B769" t="str">
            <v>H=0-4.2M</v>
          </cell>
          <cell r="C769" t="str">
            <v>공M3</v>
          </cell>
          <cell r="D769">
            <v>14.26</v>
          </cell>
          <cell r="E769">
            <v>6300</v>
          </cell>
          <cell r="F769">
            <v>89838</v>
          </cell>
          <cell r="G769">
            <v>200</v>
          </cell>
          <cell r="H769">
            <v>2852</v>
          </cell>
          <cell r="I769">
            <v>6100</v>
          </cell>
          <cell r="J769">
            <v>86986</v>
          </cell>
          <cell r="K769">
            <v>0</v>
          </cell>
          <cell r="L769">
            <v>0</v>
          </cell>
          <cell r="M769" t="str">
            <v>No.21</v>
          </cell>
        </row>
        <row r="770">
          <cell r="A770" t="str">
            <v>양생(비닐)</v>
          </cell>
          <cell r="C770" t="str">
            <v>M2</v>
          </cell>
          <cell r="D770">
            <v>31.62</v>
          </cell>
          <cell r="E770">
            <v>900</v>
          </cell>
          <cell r="F770">
            <v>28458</v>
          </cell>
          <cell r="G770">
            <v>700</v>
          </cell>
          <cell r="H770">
            <v>22134</v>
          </cell>
          <cell r="I770">
            <v>200</v>
          </cell>
          <cell r="J770">
            <v>6324</v>
          </cell>
          <cell r="K770">
            <v>0</v>
          </cell>
          <cell r="L770">
            <v>0</v>
          </cell>
          <cell r="M770" t="str">
            <v>No.8</v>
          </cell>
        </row>
        <row r="771">
          <cell r="A771" t="str">
            <v>시공이음면정리(치핑)</v>
          </cell>
          <cell r="B771" t="str">
            <v>인력</v>
          </cell>
          <cell r="C771" t="str">
            <v>M2</v>
          </cell>
          <cell r="D771">
            <v>24.8</v>
          </cell>
          <cell r="E771">
            <v>19000</v>
          </cell>
          <cell r="F771">
            <v>471200</v>
          </cell>
          <cell r="G771">
            <v>500</v>
          </cell>
          <cell r="H771">
            <v>12400</v>
          </cell>
          <cell r="I771">
            <v>18500</v>
          </cell>
          <cell r="J771">
            <v>458800</v>
          </cell>
          <cell r="K771">
            <v>0</v>
          </cell>
          <cell r="L771">
            <v>0</v>
          </cell>
          <cell r="M771" t="str">
            <v>No.22</v>
          </cell>
        </row>
        <row r="772">
          <cell r="A772" t="str">
            <v>스페이서(T=75MM)</v>
          </cell>
          <cell r="C772" t="str">
            <v>EA</v>
          </cell>
          <cell r="D772">
            <v>93</v>
          </cell>
          <cell r="E772">
            <v>100</v>
          </cell>
          <cell r="F772">
            <v>9300</v>
          </cell>
          <cell r="G772">
            <v>100</v>
          </cell>
          <cell r="H772">
            <v>9300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</row>
        <row r="773">
          <cell r="A773" t="str">
            <v>쇠흙손 마감</v>
          </cell>
          <cell r="C773" t="str">
            <v>M2</v>
          </cell>
          <cell r="D773">
            <v>11.16</v>
          </cell>
          <cell r="E773">
            <v>800</v>
          </cell>
          <cell r="F773">
            <v>8928</v>
          </cell>
          <cell r="G773">
            <v>300</v>
          </cell>
          <cell r="H773">
            <v>3348</v>
          </cell>
          <cell r="I773">
            <v>200</v>
          </cell>
          <cell r="J773">
            <v>2232</v>
          </cell>
          <cell r="K773">
            <v>300</v>
          </cell>
          <cell r="L773">
            <v>3348</v>
          </cell>
          <cell r="M773" t="str">
            <v>No.27</v>
          </cell>
        </row>
        <row r="775">
          <cell r="A775" t="str">
            <v>4. 우수월류공</v>
          </cell>
          <cell r="F775">
            <v>89573</v>
          </cell>
          <cell r="H775">
            <v>39639</v>
          </cell>
          <cell r="J775">
            <v>49934</v>
          </cell>
          <cell r="L775">
            <v>0</v>
          </cell>
        </row>
        <row r="776">
          <cell r="A776" t="str">
            <v>레미콘타설</v>
          </cell>
          <cell r="B776" t="str">
            <v>무근구조물</v>
          </cell>
          <cell r="C776" t="str">
            <v>M3</v>
          </cell>
          <cell r="D776">
            <v>0.75</v>
          </cell>
          <cell r="E776">
            <v>16000</v>
          </cell>
          <cell r="F776">
            <v>12000</v>
          </cell>
          <cell r="G776">
            <v>0</v>
          </cell>
          <cell r="H776">
            <v>0</v>
          </cell>
          <cell r="I776">
            <v>16000</v>
          </cell>
          <cell r="J776">
            <v>12000</v>
          </cell>
          <cell r="K776">
            <v>0</v>
          </cell>
          <cell r="L776">
            <v>0</v>
          </cell>
          <cell r="M776" t="str">
            <v>No.10</v>
          </cell>
        </row>
        <row r="777">
          <cell r="A777" t="str">
            <v>합판거푸집</v>
          </cell>
          <cell r="B777" t="str">
            <v>0-7m:6회</v>
          </cell>
          <cell r="C777" t="str">
            <v>M2</v>
          </cell>
          <cell r="D777">
            <v>3.57</v>
          </cell>
          <cell r="E777">
            <v>12000</v>
          </cell>
          <cell r="F777">
            <v>42840</v>
          </cell>
          <cell r="G777">
            <v>4000</v>
          </cell>
          <cell r="H777">
            <v>14280</v>
          </cell>
          <cell r="I777">
            <v>8000</v>
          </cell>
          <cell r="J777">
            <v>28560</v>
          </cell>
          <cell r="K777">
            <v>0</v>
          </cell>
          <cell r="L777">
            <v>0</v>
          </cell>
          <cell r="M777" t="str">
            <v>No.11</v>
          </cell>
        </row>
        <row r="778">
          <cell r="A778" t="str">
            <v>양생(비닐)</v>
          </cell>
          <cell r="C778" t="str">
            <v>M2</v>
          </cell>
          <cell r="D778">
            <v>0.37</v>
          </cell>
          <cell r="E778">
            <v>900</v>
          </cell>
          <cell r="F778">
            <v>333</v>
          </cell>
          <cell r="G778">
            <v>700</v>
          </cell>
          <cell r="H778">
            <v>259</v>
          </cell>
          <cell r="I778">
            <v>200</v>
          </cell>
          <cell r="J778">
            <v>74</v>
          </cell>
          <cell r="K778">
            <v>0</v>
          </cell>
          <cell r="L778">
            <v>0</v>
          </cell>
          <cell r="M778" t="str">
            <v>No.8</v>
          </cell>
        </row>
        <row r="779">
          <cell r="A779" t="str">
            <v>이중벽P.E관 접합및부설</v>
          </cell>
          <cell r="B779" t="str">
            <v>Φ250M/M</v>
          </cell>
          <cell r="C779" t="str">
            <v>개소</v>
          </cell>
          <cell r="D779">
            <v>2</v>
          </cell>
          <cell r="E779">
            <v>4000</v>
          </cell>
          <cell r="F779">
            <v>8000</v>
          </cell>
          <cell r="G779">
            <v>0</v>
          </cell>
          <cell r="H779">
            <v>0</v>
          </cell>
          <cell r="I779">
            <v>4000</v>
          </cell>
          <cell r="J779">
            <v>8000</v>
          </cell>
          <cell r="K779">
            <v>0</v>
          </cell>
          <cell r="L779">
            <v>0</v>
          </cell>
          <cell r="M779" t="str">
            <v>No.24</v>
          </cell>
        </row>
        <row r="780">
          <cell r="A780" t="str">
            <v>그레이팅 뚜껑설치</v>
          </cell>
          <cell r="B780" t="str">
            <v>650X650mm</v>
          </cell>
          <cell r="C780" t="str">
            <v>개소</v>
          </cell>
          <cell r="D780">
            <v>1</v>
          </cell>
          <cell r="E780">
            <v>26400</v>
          </cell>
          <cell r="F780">
            <v>26400</v>
          </cell>
          <cell r="G780">
            <v>25100</v>
          </cell>
          <cell r="H780">
            <v>25100</v>
          </cell>
          <cell r="I780">
            <v>1300</v>
          </cell>
          <cell r="J780">
            <v>1300</v>
          </cell>
          <cell r="K780">
            <v>0</v>
          </cell>
          <cell r="L780">
            <v>0</v>
          </cell>
          <cell r="M780" t="str">
            <v>No.55</v>
          </cell>
        </row>
        <row r="782">
          <cell r="A782" t="str">
            <v>5. 환 기 구</v>
          </cell>
          <cell r="F782">
            <v>208072</v>
          </cell>
          <cell r="H782">
            <v>19968</v>
          </cell>
          <cell r="J782">
            <v>179432</v>
          </cell>
          <cell r="L782">
            <v>8672</v>
          </cell>
        </row>
        <row r="783">
          <cell r="A783" t="str">
            <v>레미콘타설</v>
          </cell>
          <cell r="B783" t="str">
            <v>무근구조물</v>
          </cell>
          <cell r="C783" t="str">
            <v>M3</v>
          </cell>
          <cell r="D783">
            <v>1.04</v>
          </cell>
          <cell r="E783">
            <v>16000</v>
          </cell>
          <cell r="F783">
            <v>16640</v>
          </cell>
          <cell r="G783">
            <v>0</v>
          </cell>
          <cell r="H783">
            <v>0</v>
          </cell>
          <cell r="I783">
            <v>16000</v>
          </cell>
          <cell r="J783">
            <v>16640</v>
          </cell>
          <cell r="K783">
            <v>0</v>
          </cell>
          <cell r="L783">
            <v>0</v>
          </cell>
          <cell r="M783" t="str">
            <v>No.10</v>
          </cell>
        </row>
        <row r="784">
          <cell r="A784" t="str">
            <v>합판거푸집</v>
          </cell>
          <cell r="B784" t="str">
            <v>0-7m:6회</v>
          </cell>
          <cell r="C784" t="str">
            <v>M2</v>
          </cell>
          <cell r="D784">
            <v>4.83</v>
          </cell>
          <cell r="E784">
            <v>12000</v>
          </cell>
          <cell r="F784">
            <v>57960</v>
          </cell>
          <cell r="G784">
            <v>4000</v>
          </cell>
          <cell r="H784">
            <v>19320</v>
          </cell>
          <cell r="I784">
            <v>8000</v>
          </cell>
          <cell r="J784">
            <v>38640</v>
          </cell>
          <cell r="K784">
            <v>0</v>
          </cell>
          <cell r="L784">
            <v>0</v>
          </cell>
          <cell r="M784" t="str">
            <v>No.11</v>
          </cell>
        </row>
        <row r="785">
          <cell r="A785" t="str">
            <v>잡석부설(B.H 0.7)</v>
          </cell>
          <cell r="B785" t="str">
            <v>기계90%+인력10%</v>
          </cell>
          <cell r="C785" t="str">
            <v>M3</v>
          </cell>
          <cell r="D785">
            <v>0.24</v>
          </cell>
          <cell r="E785">
            <v>3000</v>
          </cell>
          <cell r="F785">
            <v>720</v>
          </cell>
          <cell r="G785">
            <v>200</v>
          </cell>
          <cell r="H785">
            <v>48</v>
          </cell>
          <cell r="I785">
            <v>2500</v>
          </cell>
          <cell r="J785">
            <v>600</v>
          </cell>
          <cell r="K785">
            <v>300</v>
          </cell>
          <cell r="L785">
            <v>72</v>
          </cell>
          <cell r="M785" t="str">
            <v>#.5</v>
          </cell>
        </row>
        <row r="786">
          <cell r="A786" t="str">
            <v>적벽돌쌓기</v>
          </cell>
          <cell r="B786" t="str">
            <v>1.0B,표준형</v>
          </cell>
          <cell r="C786" t="str">
            <v>M2</v>
          </cell>
          <cell r="D786">
            <v>2.08</v>
          </cell>
          <cell r="E786">
            <v>21900</v>
          </cell>
          <cell r="F786">
            <v>45552</v>
          </cell>
          <cell r="G786">
            <v>0</v>
          </cell>
          <cell r="H786">
            <v>0</v>
          </cell>
          <cell r="I786">
            <v>21900</v>
          </cell>
          <cell r="J786">
            <v>45552</v>
          </cell>
          <cell r="K786">
            <v>0</v>
          </cell>
          <cell r="L786">
            <v>0</v>
          </cell>
          <cell r="M786" t="str">
            <v>No.36</v>
          </cell>
        </row>
        <row r="787">
          <cell r="A787" t="str">
            <v>모르터</v>
          </cell>
          <cell r="B787" t="str">
            <v>1 : 3</v>
          </cell>
          <cell r="C787" t="str">
            <v>M3</v>
          </cell>
          <cell r="D787">
            <v>0.33</v>
          </cell>
          <cell r="E787">
            <v>40000</v>
          </cell>
          <cell r="F787">
            <v>13200</v>
          </cell>
          <cell r="G787">
            <v>0</v>
          </cell>
          <cell r="H787">
            <v>0</v>
          </cell>
          <cell r="I787">
            <v>40000</v>
          </cell>
          <cell r="J787">
            <v>13200</v>
          </cell>
          <cell r="K787">
            <v>0</v>
          </cell>
          <cell r="L787">
            <v>0</v>
          </cell>
          <cell r="M787" t="str">
            <v>No.37</v>
          </cell>
        </row>
        <row r="788">
          <cell r="A788" t="str">
            <v>K.P메카니칼접합및부설(기계)</v>
          </cell>
          <cell r="B788" t="str">
            <v>ø200M/M(이형관)</v>
          </cell>
          <cell r="C788" t="str">
            <v>개소</v>
          </cell>
          <cell r="D788">
            <v>2</v>
          </cell>
          <cell r="E788">
            <v>14300</v>
          </cell>
          <cell r="F788">
            <v>28600</v>
          </cell>
          <cell r="G788">
            <v>0</v>
          </cell>
          <cell r="H788">
            <v>0</v>
          </cell>
          <cell r="I788">
            <v>10000</v>
          </cell>
          <cell r="J788">
            <v>20000</v>
          </cell>
          <cell r="K788">
            <v>4300</v>
          </cell>
          <cell r="L788">
            <v>8600</v>
          </cell>
          <cell r="M788" t="str">
            <v>No.38</v>
          </cell>
        </row>
        <row r="789">
          <cell r="A789" t="str">
            <v>플랜지관 접합및부설</v>
          </cell>
          <cell r="B789" t="str">
            <v>ø200M/M(이형관)</v>
          </cell>
          <cell r="C789" t="str">
            <v>개소</v>
          </cell>
          <cell r="D789">
            <v>1</v>
          </cell>
          <cell r="E789">
            <v>45400</v>
          </cell>
          <cell r="F789">
            <v>45400</v>
          </cell>
          <cell r="G789">
            <v>600</v>
          </cell>
          <cell r="H789">
            <v>600</v>
          </cell>
          <cell r="I789">
            <v>44800</v>
          </cell>
          <cell r="J789">
            <v>44800</v>
          </cell>
          <cell r="K789">
            <v>0</v>
          </cell>
          <cell r="L789">
            <v>0</v>
          </cell>
          <cell r="M789" t="str">
            <v>No.39</v>
          </cell>
        </row>
        <row r="791">
          <cell r="A791" t="str">
            <v>6. 부대시설공</v>
          </cell>
          <cell r="F791">
            <v>3548035</v>
          </cell>
          <cell r="H791">
            <v>1415668</v>
          </cell>
          <cell r="J791">
            <v>1431301</v>
          </cell>
          <cell r="L791">
            <v>701066</v>
          </cell>
        </row>
        <row r="792">
          <cell r="A792" t="str">
            <v>하수관거인식테이프</v>
          </cell>
          <cell r="B792" t="str">
            <v>5cmX20m</v>
          </cell>
          <cell r="C792" t="str">
            <v>M</v>
          </cell>
          <cell r="D792">
            <v>1164.7</v>
          </cell>
          <cell r="E792">
            <v>1300</v>
          </cell>
          <cell r="F792">
            <v>1514110</v>
          </cell>
          <cell r="G792">
            <v>1100</v>
          </cell>
          <cell r="H792">
            <v>1281170</v>
          </cell>
          <cell r="I792">
            <v>200</v>
          </cell>
          <cell r="J792">
            <v>232940</v>
          </cell>
          <cell r="K792">
            <v>0</v>
          </cell>
          <cell r="L792">
            <v>0</v>
          </cell>
        </row>
        <row r="793">
          <cell r="A793" t="str">
            <v>하수관내 C.C.T.V조사</v>
          </cell>
          <cell r="B793" t="str">
            <v>하수관내 C.C.T.V 조사</v>
          </cell>
          <cell r="C793" t="str">
            <v>M</v>
          </cell>
          <cell r="D793">
            <v>1164.7</v>
          </cell>
          <cell r="E793">
            <v>1700</v>
          </cell>
          <cell r="F793">
            <v>1979990</v>
          </cell>
          <cell r="G793">
            <v>100</v>
          </cell>
          <cell r="H793">
            <v>116470</v>
          </cell>
          <cell r="I793">
            <v>1000</v>
          </cell>
          <cell r="J793">
            <v>1164700</v>
          </cell>
          <cell r="K793">
            <v>600</v>
          </cell>
          <cell r="L793">
            <v>698820</v>
          </cell>
          <cell r="M793" t="str">
            <v>No.40</v>
          </cell>
        </row>
        <row r="794">
          <cell r="A794" t="str">
            <v>콘크리트 절단</v>
          </cell>
          <cell r="C794" t="str">
            <v>M</v>
          </cell>
          <cell r="D794">
            <v>2.8</v>
          </cell>
          <cell r="E794">
            <v>2000</v>
          </cell>
          <cell r="F794">
            <v>5600</v>
          </cell>
          <cell r="G794">
            <v>900</v>
          </cell>
          <cell r="H794">
            <v>2520</v>
          </cell>
          <cell r="I794">
            <v>1000</v>
          </cell>
          <cell r="J794">
            <v>2800</v>
          </cell>
          <cell r="K794">
            <v>100</v>
          </cell>
          <cell r="L794">
            <v>280</v>
          </cell>
          <cell r="M794" t="str">
            <v>No.5</v>
          </cell>
        </row>
        <row r="795">
          <cell r="A795" t="str">
            <v>철근 구조물헐기</v>
          </cell>
          <cell r="B795" t="str">
            <v>소형브레커+공기압축기</v>
          </cell>
          <cell r="C795" t="str">
            <v>M3</v>
          </cell>
          <cell r="D795">
            <v>0.12</v>
          </cell>
          <cell r="E795">
            <v>35800</v>
          </cell>
          <cell r="F795">
            <v>4296</v>
          </cell>
          <cell r="G795">
            <v>6400</v>
          </cell>
          <cell r="H795">
            <v>768</v>
          </cell>
          <cell r="I795">
            <v>17800</v>
          </cell>
          <cell r="J795">
            <v>2136</v>
          </cell>
          <cell r="K795">
            <v>11600</v>
          </cell>
          <cell r="L795">
            <v>1392</v>
          </cell>
          <cell r="M795" t="str">
            <v>No.29</v>
          </cell>
        </row>
        <row r="796">
          <cell r="A796" t="str">
            <v>콘크리트 복구</v>
          </cell>
          <cell r="B796" t="str">
            <v>철근구조물</v>
          </cell>
          <cell r="C796" t="str">
            <v>M3</v>
          </cell>
          <cell r="D796">
            <v>0.11</v>
          </cell>
          <cell r="E796">
            <v>49700</v>
          </cell>
          <cell r="F796">
            <v>5467</v>
          </cell>
          <cell r="G796">
            <v>43800</v>
          </cell>
          <cell r="H796">
            <v>4818</v>
          </cell>
          <cell r="I796">
            <v>5900</v>
          </cell>
          <cell r="J796">
            <v>649</v>
          </cell>
          <cell r="K796">
            <v>0</v>
          </cell>
          <cell r="L796">
            <v>0</v>
          </cell>
          <cell r="M796" t="str">
            <v>No.14</v>
          </cell>
        </row>
        <row r="797">
          <cell r="A797" t="str">
            <v>합판거푸집</v>
          </cell>
          <cell r="B797" t="str">
            <v>0-7m:3회</v>
          </cell>
          <cell r="C797" t="str">
            <v>M2</v>
          </cell>
          <cell r="D797">
            <v>0.84</v>
          </cell>
          <cell r="E797">
            <v>17100</v>
          </cell>
          <cell r="F797">
            <v>14364</v>
          </cell>
          <cell r="G797">
            <v>5300</v>
          </cell>
          <cell r="H797">
            <v>4452</v>
          </cell>
          <cell r="I797">
            <v>11800</v>
          </cell>
          <cell r="J797">
            <v>9912</v>
          </cell>
          <cell r="K797">
            <v>0</v>
          </cell>
          <cell r="L797">
            <v>0</v>
          </cell>
          <cell r="M797" t="str">
            <v>No.15</v>
          </cell>
        </row>
        <row r="798">
          <cell r="A798" t="str">
            <v>수팽창고무지수판 설치</v>
          </cell>
          <cell r="B798" t="str">
            <v>20X10</v>
          </cell>
          <cell r="C798" t="str">
            <v>M</v>
          </cell>
          <cell r="D798">
            <v>0.48</v>
          </cell>
          <cell r="E798">
            <v>3900</v>
          </cell>
          <cell r="F798">
            <v>1872</v>
          </cell>
          <cell r="G798">
            <v>3100</v>
          </cell>
          <cell r="H798">
            <v>1488</v>
          </cell>
          <cell r="I798">
            <v>800</v>
          </cell>
          <cell r="J798">
            <v>384</v>
          </cell>
          <cell r="K798">
            <v>0</v>
          </cell>
          <cell r="L798">
            <v>0</v>
          </cell>
          <cell r="M798" t="str">
            <v>No.23</v>
          </cell>
        </row>
        <row r="799">
          <cell r="A799" t="str">
            <v>시공이음면정리(치핑)</v>
          </cell>
          <cell r="B799" t="str">
            <v>인력</v>
          </cell>
          <cell r="C799" t="str">
            <v>M2</v>
          </cell>
          <cell r="D799">
            <v>0.7</v>
          </cell>
          <cell r="E799">
            <v>19000</v>
          </cell>
          <cell r="F799">
            <v>13300</v>
          </cell>
          <cell r="G799">
            <v>500</v>
          </cell>
          <cell r="H799">
            <v>350</v>
          </cell>
          <cell r="I799">
            <v>18500</v>
          </cell>
          <cell r="J799">
            <v>12950</v>
          </cell>
          <cell r="K799">
            <v>0</v>
          </cell>
          <cell r="L799">
            <v>0</v>
          </cell>
          <cell r="M799" t="str">
            <v>No.22</v>
          </cell>
        </row>
        <row r="800">
          <cell r="A800" t="str">
            <v>신·구 콘크리트 접착제바르기</v>
          </cell>
          <cell r="C800" t="str">
            <v>M2</v>
          </cell>
          <cell r="D800">
            <v>0.7</v>
          </cell>
          <cell r="E800">
            <v>10800</v>
          </cell>
          <cell r="F800">
            <v>7560</v>
          </cell>
          <cell r="G800">
            <v>4400</v>
          </cell>
          <cell r="H800">
            <v>3080</v>
          </cell>
          <cell r="I800">
            <v>6300</v>
          </cell>
          <cell r="J800">
            <v>4410</v>
          </cell>
          <cell r="K800">
            <v>100</v>
          </cell>
          <cell r="L800">
            <v>70</v>
          </cell>
          <cell r="M800" t="str">
            <v>No.30</v>
          </cell>
        </row>
        <row r="801">
          <cell r="A801" t="str">
            <v>폐기물운반</v>
          </cell>
          <cell r="B801" t="str">
            <v>B.H0.7 + D.T15</v>
          </cell>
          <cell r="C801" t="str">
            <v>M3</v>
          </cell>
          <cell r="D801">
            <v>0.12</v>
          </cell>
          <cell r="E801">
            <v>12300</v>
          </cell>
          <cell r="F801">
            <v>1476</v>
          </cell>
          <cell r="G801">
            <v>4600</v>
          </cell>
          <cell r="H801">
            <v>552</v>
          </cell>
          <cell r="I801">
            <v>3500</v>
          </cell>
          <cell r="J801">
            <v>420</v>
          </cell>
          <cell r="K801">
            <v>4200</v>
          </cell>
          <cell r="L801">
            <v>504</v>
          </cell>
          <cell r="M801" t="str">
            <v>#.12</v>
          </cell>
        </row>
        <row r="803">
          <cell r="A803" t="str">
            <v>7. 운 반 공</v>
          </cell>
          <cell r="F803">
            <v>5092606</v>
          </cell>
          <cell r="H803">
            <v>1520200</v>
          </cell>
          <cell r="J803">
            <v>1658400</v>
          </cell>
          <cell r="L803">
            <v>1914006</v>
          </cell>
        </row>
        <row r="804">
          <cell r="A804" t="str">
            <v>철근운반</v>
          </cell>
          <cell r="C804" t="str">
            <v>TON</v>
          </cell>
          <cell r="D804">
            <v>3.8639999999999999</v>
          </cell>
          <cell r="E804">
            <v>9000</v>
          </cell>
          <cell r="F804">
            <v>34776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9000</v>
          </cell>
          <cell r="L804">
            <v>34776</v>
          </cell>
          <cell r="M804" t="str">
            <v>#.15</v>
          </cell>
        </row>
        <row r="805">
          <cell r="A805" t="str">
            <v>주철관 운반</v>
          </cell>
          <cell r="B805" t="str">
            <v>이형관</v>
          </cell>
          <cell r="C805" t="str">
            <v>KG</v>
          </cell>
          <cell r="D805">
            <v>127.3</v>
          </cell>
          <cell r="E805">
            <v>100</v>
          </cell>
          <cell r="F805">
            <v>12730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100</v>
          </cell>
          <cell r="L805">
            <v>12730</v>
          </cell>
          <cell r="M805" t="str">
            <v>#.17</v>
          </cell>
        </row>
        <row r="806">
          <cell r="A806" t="str">
            <v>보조기층운반</v>
          </cell>
          <cell r="C806" t="str">
            <v>M3</v>
          </cell>
          <cell r="D806">
            <v>691</v>
          </cell>
          <cell r="E806">
            <v>7300</v>
          </cell>
          <cell r="F806">
            <v>5044300</v>
          </cell>
          <cell r="G806">
            <v>2200</v>
          </cell>
          <cell r="H806">
            <v>1520200</v>
          </cell>
          <cell r="I806">
            <v>2400</v>
          </cell>
          <cell r="J806">
            <v>1658400</v>
          </cell>
          <cell r="K806">
            <v>2700</v>
          </cell>
          <cell r="L806">
            <v>1865700</v>
          </cell>
          <cell r="M806" t="str">
            <v>#.18</v>
          </cell>
        </row>
        <row r="807">
          <cell r="A807" t="str">
            <v>시멘트운반(40kg/대)</v>
          </cell>
          <cell r="C807" t="str">
            <v>대</v>
          </cell>
          <cell r="D807">
            <v>2</v>
          </cell>
          <cell r="E807">
            <v>400</v>
          </cell>
          <cell r="F807">
            <v>800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400</v>
          </cell>
          <cell r="L807">
            <v>800</v>
          </cell>
          <cell r="M807" t="str">
            <v>#.19</v>
          </cell>
        </row>
        <row r="817">
          <cell r="A817" t="str">
            <v>⊙E-LINE  사급자재비</v>
          </cell>
          <cell r="C817" t="str">
            <v>식</v>
          </cell>
          <cell r="D817">
            <v>1</v>
          </cell>
          <cell r="F817">
            <v>44470300</v>
          </cell>
          <cell r="H817">
            <v>44470300</v>
          </cell>
          <cell r="J817">
            <v>0</v>
          </cell>
          <cell r="L817">
            <v>0</v>
          </cell>
        </row>
        <row r="819">
          <cell r="A819" t="str">
            <v>모  래</v>
          </cell>
          <cell r="C819" t="str">
            <v>M3</v>
          </cell>
          <cell r="D819">
            <v>262</v>
          </cell>
          <cell r="E819">
            <v>17000</v>
          </cell>
          <cell r="F819">
            <v>4454000</v>
          </cell>
          <cell r="G819">
            <v>17000</v>
          </cell>
          <cell r="H819">
            <v>4454000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</row>
        <row r="820">
          <cell r="A820" t="str">
            <v>잡  석</v>
          </cell>
          <cell r="C820" t="str">
            <v>M3</v>
          </cell>
          <cell r="D820">
            <v>0.25</v>
          </cell>
          <cell r="E820">
            <v>7000</v>
          </cell>
          <cell r="F820">
            <v>1750</v>
          </cell>
          <cell r="G820">
            <v>7000</v>
          </cell>
          <cell r="H820">
            <v>1750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</row>
        <row r="821">
          <cell r="A821" t="str">
            <v>아스팔트유제</v>
          </cell>
          <cell r="B821" t="str">
            <v>RSC-4</v>
          </cell>
          <cell r="C821" t="str">
            <v>DRUM</v>
          </cell>
          <cell r="D821">
            <v>4.7</v>
          </cell>
          <cell r="E821">
            <v>52000</v>
          </cell>
          <cell r="F821">
            <v>244400</v>
          </cell>
          <cell r="G821">
            <v>52000</v>
          </cell>
          <cell r="H821">
            <v>244400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</row>
        <row r="822">
          <cell r="A822" t="str">
            <v>아스팔트유제</v>
          </cell>
          <cell r="B822" t="str">
            <v>MC-1</v>
          </cell>
          <cell r="C822" t="str">
            <v>DRUM</v>
          </cell>
          <cell r="D822">
            <v>9.4</v>
          </cell>
          <cell r="E822">
            <v>58000</v>
          </cell>
          <cell r="F822">
            <v>545200</v>
          </cell>
          <cell r="G822">
            <v>58000</v>
          </cell>
          <cell r="H822">
            <v>545200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</row>
        <row r="823">
          <cell r="A823" t="str">
            <v>주철관 이형관</v>
          </cell>
          <cell r="B823" t="str">
            <v>D300M/M이상 D600M/M이하</v>
          </cell>
          <cell r="C823" t="str">
            <v>KG</v>
          </cell>
          <cell r="D823">
            <v>127.3</v>
          </cell>
          <cell r="E823">
            <v>2500</v>
          </cell>
          <cell r="F823">
            <v>318250</v>
          </cell>
          <cell r="G823">
            <v>2500</v>
          </cell>
          <cell r="H823">
            <v>318250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</row>
        <row r="824">
          <cell r="A824" t="str">
            <v>이중벽 P.E관</v>
          </cell>
          <cell r="B824" t="str">
            <v>Φ250M/M</v>
          </cell>
          <cell r="C824" t="str">
            <v>본</v>
          </cell>
          <cell r="D824">
            <v>2</v>
          </cell>
          <cell r="E824">
            <v>127200</v>
          </cell>
          <cell r="F824">
            <v>254400</v>
          </cell>
          <cell r="G824">
            <v>127200</v>
          </cell>
          <cell r="H824">
            <v>254400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</row>
        <row r="825">
          <cell r="A825" t="str">
            <v>이중벽 P.E관</v>
          </cell>
          <cell r="B825" t="str">
            <v>Φ300M/M</v>
          </cell>
          <cell r="C825" t="str">
            <v>본</v>
          </cell>
          <cell r="D825">
            <v>195</v>
          </cell>
          <cell r="E825">
            <v>160200</v>
          </cell>
          <cell r="F825">
            <v>31239000</v>
          </cell>
          <cell r="G825">
            <v>160200</v>
          </cell>
          <cell r="H825">
            <v>31239000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</row>
        <row r="826">
          <cell r="A826" t="str">
            <v>이중벽 P.E관 지수단관</v>
          </cell>
          <cell r="B826" t="str">
            <v>Φ250M/M</v>
          </cell>
          <cell r="C826" t="str">
            <v>EA</v>
          </cell>
          <cell r="D826">
            <v>1</v>
          </cell>
          <cell r="E826">
            <v>34900</v>
          </cell>
          <cell r="F826">
            <v>34900</v>
          </cell>
          <cell r="G826">
            <v>34900</v>
          </cell>
          <cell r="H826">
            <v>34900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</row>
        <row r="827">
          <cell r="A827" t="str">
            <v>이중벽 P.E관 지수단관</v>
          </cell>
          <cell r="B827" t="str">
            <v>Φ300M/M</v>
          </cell>
          <cell r="C827" t="str">
            <v>EA</v>
          </cell>
          <cell r="D827">
            <v>62</v>
          </cell>
          <cell r="E827">
            <v>44100</v>
          </cell>
          <cell r="F827">
            <v>2734200</v>
          </cell>
          <cell r="G827">
            <v>44100</v>
          </cell>
          <cell r="H827">
            <v>2734200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</row>
        <row r="828">
          <cell r="A828" t="str">
            <v>적벽돌</v>
          </cell>
          <cell r="B828" t="str">
            <v>190*90*57</v>
          </cell>
          <cell r="C828" t="str">
            <v>매</v>
          </cell>
          <cell r="D828">
            <v>319</v>
          </cell>
          <cell r="E828">
            <v>200</v>
          </cell>
          <cell r="F828">
            <v>63800</v>
          </cell>
          <cell r="G828">
            <v>200</v>
          </cell>
          <cell r="H828">
            <v>63800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</row>
        <row r="829">
          <cell r="A829" t="str">
            <v>흡출기(D200)</v>
          </cell>
          <cell r="C829" t="str">
            <v>개</v>
          </cell>
          <cell r="D829">
            <v>1</v>
          </cell>
          <cell r="E829">
            <v>200000</v>
          </cell>
          <cell r="F829">
            <v>200000</v>
          </cell>
          <cell r="G829">
            <v>200000</v>
          </cell>
          <cell r="H829">
            <v>200000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</row>
        <row r="830">
          <cell r="A830" t="str">
            <v>보조기층제</v>
          </cell>
          <cell r="C830" t="str">
            <v>M3</v>
          </cell>
          <cell r="D830">
            <v>691</v>
          </cell>
          <cell r="E830">
            <v>6300</v>
          </cell>
          <cell r="F830">
            <v>4353300</v>
          </cell>
          <cell r="G830">
            <v>6300</v>
          </cell>
          <cell r="H830">
            <v>4353300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</row>
        <row r="831">
          <cell r="A831" t="str">
            <v>주철관 접합부품(K.P메카니칼접합)</v>
          </cell>
          <cell r="B831" t="str">
            <v>D=200MM</v>
          </cell>
          <cell r="C831" t="str">
            <v>SET</v>
          </cell>
          <cell r="D831">
            <v>2</v>
          </cell>
          <cell r="E831">
            <v>12400</v>
          </cell>
          <cell r="F831">
            <v>24800</v>
          </cell>
          <cell r="G831">
            <v>12400</v>
          </cell>
          <cell r="H831">
            <v>24800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</row>
        <row r="832">
          <cell r="A832" t="str">
            <v>주철관 접합부품(플랜지접합)</v>
          </cell>
          <cell r="B832" t="str">
            <v>D=200MM</v>
          </cell>
          <cell r="C832" t="str">
            <v>SET</v>
          </cell>
          <cell r="D832">
            <v>1</v>
          </cell>
          <cell r="E832">
            <v>2300</v>
          </cell>
          <cell r="F832">
            <v>2300</v>
          </cell>
          <cell r="G832">
            <v>2300</v>
          </cell>
          <cell r="H832">
            <v>2300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</row>
        <row r="839">
          <cell r="A839" t="str">
            <v>Ⅵ.F-LINE차집관로(월평P/S→중문동부P/S)</v>
          </cell>
          <cell r="C839" t="str">
            <v>식</v>
          </cell>
          <cell r="D839">
            <v>1</v>
          </cell>
          <cell r="F839">
            <v>286036263</v>
          </cell>
          <cell r="H839">
            <v>84806305</v>
          </cell>
          <cell r="J839">
            <v>152418888</v>
          </cell>
          <cell r="L839">
            <v>48811070</v>
          </cell>
        </row>
        <row r="841">
          <cell r="A841" t="str">
            <v>1. 토    공</v>
          </cell>
          <cell r="F841">
            <v>181561152</v>
          </cell>
          <cell r="H841">
            <v>67104186</v>
          </cell>
          <cell r="J841">
            <v>82071832</v>
          </cell>
          <cell r="L841">
            <v>32385134</v>
          </cell>
        </row>
        <row r="842">
          <cell r="A842" t="str">
            <v>터파기:보조기층</v>
          </cell>
          <cell r="B842" t="str">
            <v>B.H 0.7㎥</v>
          </cell>
          <cell r="C842" t="str">
            <v>M3</v>
          </cell>
          <cell r="D842">
            <v>529.6</v>
          </cell>
          <cell r="E842">
            <v>1100</v>
          </cell>
          <cell r="F842">
            <v>582560</v>
          </cell>
          <cell r="G842">
            <v>300</v>
          </cell>
          <cell r="H842">
            <v>158880</v>
          </cell>
          <cell r="I842">
            <v>400</v>
          </cell>
          <cell r="J842">
            <v>211840</v>
          </cell>
          <cell r="K842">
            <v>400</v>
          </cell>
          <cell r="L842">
            <v>211840</v>
          </cell>
          <cell r="M842" t="str">
            <v>#.1</v>
          </cell>
        </row>
        <row r="843">
          <cell r="A843" t="str">
            <v>터파기:토사(육상),기계80+인력20</v>
          </cell>
          <cell r="B843" t="str">
            <v>B.H 0.7㎥</v>
          </cell>
          <cell r="C843" t="str">
            <v>M3</v>
          </cell>
          <cell r="D843">
            <v>6312.9</v>
          </cell>
          <cell r="E843">
            <v>2000</v>
          </cell>
          <cell r="F843">
            <v>12625800</v>
          </cell>
          <cell r="G843">
            <v>100</v>
          </cell>
          <cell r="H843">
            <v>631290</v>
          </cell>
          <cell r="I843">
            <v>1600</v>
          </cell>
          <cell r="J843">
            <v>10100640</v>
          </cell>
          <cell r="K843">
            <v>300</v>
          </cell>
          <cell r="L843">
            <v>1893870</v>
          </cell>
          <cell r="M843" t="str">
            <v>#.2</v>
          </cell>
        </row>
        <row r="844">
          <cell r="A844" t="str">
            <v>기계터파기(연암)</v>
          </cell>
          <cell r="B844" t="str">
            <v>B.H0.7+브레이커</v>
          </cell>
          <cell r="C844" t="str">
            <v>M3</v>
          </cell>
          <cell r="D844">
            <v>1700.93</v>
          </cell>
          <cell r="E844">
            <v>18400</v>
          </cell>
          <cell r="F844">
            <v>31297112</v>
          </cell>
          <cell r="G844">
            <v>2800</v>
          </cell>
          <cell r="H844">
            <v>4762604</v>
          </cell>
          <cell r="I844">
            <v>7300</v>
          </cell>
          <cell r="J844">
            <v>12416789</v>
          </cell>
          <cell r="K844">
            <v>8300</v>
          </cell>
          <cell r="L844">
            <v>14117719</v>
          </cell>
          <cell r="M844" t="str">
            <v>#.3</v>
          </cell>
        </row>
        <row r="845">
          <cell r="A845" t="str">
            <v>되메우기 및 다짐</v>
          </cell>
          <cell r="B845" t="str">
            <v>B.H 0.7+플래이트 콤펙터</v>
          </cell>
          <cell r="C845" t="str">
            <v>M3</v>
          </cell>
          <cell r="D845">
            <v>6539.18</v>
          </cell>
          <cell r="E845">
            <v>3500</v>
          </cell>
          <cell r="F845">
            <v>22887130</v>
          </cell>
          <cell r="G845">
            <v>400</v>
          </cell>
          <cell r="H845">
            <v>2615672</v>
          </cell>
          <cell r="I845">
            <v>2600</v>
          </cell>
          <cell r="J845">
            <v>17001868</v>
          </cell>
          <cell r="K845">
            <v>500</v>
          </cell>
          <cell r="L845">
            <v>3269590</v>
          </cell>
          <cell r="M845" t="str">
            <v>#.4</v>
          </cell>
        </row>
        <row r="846">
          <cell r="A846" t="str">
            <v>사토운반:내부운반</v>
          </cell>
          <cell r="B846" t="str">
            <v>B.H0.7 + D.T15</v>
          </cell>
          <cell r="C846" t="str">
            <v>M3</v>
          </cell>
          <cell r="D846">
            <v>226.28</v>
          </cell>
          <cell r="E846">
            <v>2500</v>
          </cell>
          <cell r="F846">
            <v>565700</v>
          </cell>
          <cell r="G846">
            <v>900</v>
          </cell>
          <cell r="H846">
            <v>203652</v>
          </cell>
          <cell r="I846">
            <v>700</v>
          </cell>
          <cell r="J846">
            <v>158396</v>
          </cell>
          <cell r="K846">
            <v>900</v>
          </cell>
          <cell r="L846">
            <v>203652</v>
          </cell>
          <cell r="M846" t="str">
            <v>#.24</v>
          </cell>
        </row>
        <row r="847">
          <cell r="A847" t="str">
            <v>사토운반:연암</v>
          </cell>
          <cell r="B847" t="str">
            <v>B.H0.7 + D.T15</v>
          </cell>
          <cell r="C847" t="str">
            <v>M3</v>
          </cell>
          <cell r="D847">
            <v>1700.93</v>
          </cell>
          <cell r="E847">
            <v>12000</v>
          </cell>
          <cell r="F847">
            <v>20411160</v>
          </cell>
          <cell r="G847">
            <v>4500</v>
          </cell>
          <cell r="H847">
            <v>7654185</v>
          </cell>
          <cell r="I847">
            <v>3500</v>
          </cell>
          <cell r="J847">
            <v>5953255</v>
          </cell>
          <cell r="K847">
            <v>4000</v>
          </cell>
          <cell r="L847">
            <v>6803720</v>
          </cell>
          <cell r="M847" t="str">
            <v>#.7</v>
          </cell>
        </row>
        <row r="848">
          <cell r="A848" t="str">
            <v>모래부설 및 다짐(B.H 0.7M3,관로기초)</v>
          </cell>
          <cell r="B848" t="str">
            <v>기계90%+인력10%</v>
          </cell>
          <cell r="C848" t="str">
            <v>M3</v>
          </cell>
          <cell r="D848">
            <v>916.48</v>
          </cell>
          <cell r="E848">
            <v>2300</v>
          </cell>
          <cell r="F848">
            <v>2107904</v>
          </cell>
          <cell r="G848">
            <v>200</v>
          </cell>
          <cell r="H848">
            <v>183296</v>
          </cell>
          <cell r="I848">
            <v>1600</v>
          </cell>
          <cell r="J848">
            <v>1466368</v>
          </cell>
          <cell r="K848">
            <v>500</v>
          </cell>
          <cell r="L848">
            <v>458240</v>
          </cell>
          <cell r="M848" t="str">
            <v>#.8</v>
          </cell>
        </row>
        <row r="849">
          <cell r="A849" t="str">
            <v>바닥면 고르기</v>
          </cell>
          <cell r="B849" t="str">
            <v>연암</v>
          </cell>
          <cell r="C849" t="str">
            <v>M2</v>
          </cell>
          <cell r="D849">
            <v>2952.29</v>
          </cell>
          <cell r="E849">
            <v>5400</v>
          </cell>
          <cell r="F849">
            <v>15942366</v>
          </cell>
          <cell r="G849">
            <v>500</v>
          </cell>
          <cell r="H849">
            <v>1476145</v>
          </cell>
          <cell r="I849">
            <v>4600</v>
          </cell>
          <cell r="J849">
            <v>13580534</v>
          </cell>
          <cell r="K849">
            <v>300</v>
          </cell>
          <cell r="L849">
            <v>885687</v>
          </cell>
          <cell r="M849" t="str">
            <v>No.2</v>
          </cell>
        </row>
        <row r="850">
          <cell r="A850" t="str">
            <v>아스팔트포장 절단</v>
          </cell>
          <cell r="C850" t="str">
            <v>M</v>
          </cell>
          <cell r="D850">
            <v>1192.56</v>
          </cell>
          <cell r="E850">
            <v>1800</v>
          </cell>
          <cell r="F850">
            <v>2146608</v>
          </cell>
          <cell r="G850">
            <v>900</v>
          </cell>
          <cell r="H850">
            <v>1073304</v>
          </cell>
          <cell r="I850">
            <v>800</v>
          </cell>
          <cell r="J850">
            <v>954048</v>
          </cell>
          <cell r="K850">
            <v>100</v>
          </cell>
          <cell r="L850">
            <v>119256</v>
          </cell>
          <cell r="M850" t="str">
            <v>No.3</v>
          </cell>
        </row>
        <row r="851">
          <cell r="A851" t="str">
            <v>아스팔트포장 파취</v>
          </cell>
          <cell r="B851" t="str">
            <v>기계</v>
          </cell>
          <cell r="C851" t="str">
            <v>M3</v>
          </cell>
          <cell r="D851">
            <v>140.54</v>
          </cell>
          <cell r="E851">
            <v>15300</v>
          </cell>
          <cell r="F851">
            <v>2150262</v>
          </cell>
          <cell r="G851">
            <v>2300</v>
          </cell>
          <cell r="H851">
            <v>323242</v>
          </cell>
          <cell r="I851">
            <v>6300</v>
          </cell>
          <cell r="J851">
            <v>885402</v>
          </cell>
          <cell r="K851">
            <v>6700</v>
          </cell>
          <cell r="L851">
            <v>941618</v>
          </cell>
          <cell r="M851" t="str">
            <v>#.10</v>
          </cell>
        </row>
        <row r="852">
          <cell r="A852" t="str">
            <v>아스팔트 포장포설</v>
          </cell>
          <cell r="B852" t="str">
            <v>기층10cm+표층5cm</v>
          </cell>
          <cell r="C852" t="str">
            <v>a</v>
          </cell>
          <cell r="D852">
            <v>9.3699999999999992</v>
          </cell>
          <cell r="E852">
            <v>3812100</v>
          </cell>
          <cell r="F852">
            <v>35719377</v>
          </cell>
          <cell r="G852">
            <v>3372300</v>
          </cell>
          <cell r="H852">
            <v>31598451</v>
          </cell>
          <cell r="I852">
            <v>409100</v>
          </cell>
          <cell r="J852">
            <v>3833267</v>
          </cell>
          <cell r="K852">
            <v>30700</v>
          </cell>
          <cell r="L852">
            <v>287659</v>
          </cell>
          <cell r="M852" t="str">
            <v>No.4</v>
          </cell>
        </row>
        <row r="853">
          <cell r="A853" t="str">
            <v>보조기층포설 및 다짐</v>
          </cell>
          <cell r="B853" t="str">
            <v>T=30cm</v>
          </cell>
          <cell r="C853" t="str">
            <v>M3</v>
          </cell>
          <cell r="D853">
            <v>240.85</v>
          </cell>
          <cell r="E853">
            <v>2800</v>
          </cell>
          <cell r="F853">
            <v>674380</v>
          </cell>
          <cell r="G853">
            <v>400</v>
          </cell>
          <cell r="H853">
            <v>96340</v>
          </cell>
          <cell r="I853">
            <v>1700</v>
          </cell>
          <cell r="J853">
            <v>409445</v>
          </cell>
          <cell r="K853">
            <v>700</v>
          </cell>
          <cell r="L853">
            <v>168595</v>
          </cell>
          <cell r="M853" t="str">
            <v>#.11</v>
          </cell>
        </row>
        <row r="854">
          <cell r="A854" t="str">
            <v>폐기물운반</v>
          </cell>
          <cell r="B854" t="str">
            <v>B.H0.7 + D.T15</v>
          </cell>
          <cell r="C854" t="str">
            <v>M3</v>
          </cell>
          <cell r="D854">
            <v>333.03</v>
          </cell>
          <cell r="E854">
            <v>12300</v>
          </cell>
          <cell r="F854">
            <v>4096269</v>
          </cell>
          <cell r="G854">
            <v>4600</v>
          </cell>
          <cell r="H854">
            <v>1531938</v>
          </cell>
          <cell r="I854">
            <v>3500</v>
          </cell>
          <cell r="J854">
            <v>1165605</v>
          </cell>
          <cell r="K854">
            <v>4200</v>
          </cell>
          <cell r="L854">
            <v>1398726</v>
          </cell>
          <cell r="M854" t="str">
            <v>#.12</v>
          </cell>
        </row>
        <row r="855">
          <cell r="A855" t="str">
            <v>콘크리트포장 절단</v>
          </cell>
          <cell r="C855" t="str">
            <v>M</v>
          </cell>
          <cell r="D855">
            <v>1216.06</v>
          </cell>
          <cell r="E855">
            <v>2000</v>
          </cell>
          <cell r="F855">
            <v>2432120</v>
          </cell>
          <cell r="G855">
            <v>900</v>
          </cell>
          <cell r="H855">
            <v>1094454</v>
          </cell>
          <cell r="I855">
            <v>1000</v>
          </cell>
          <cell r="J855">
            <v>1216060</v>
          </cell>
          <cell r="K855">
            <v>100</v>
          </cell>
          <cell r="L855">
            <v>121606</v>
          </cell>
          <cell r="M855" t="str">
            <v>No.5</v>
          </cell>
        </row>
        <row r="856">
          <cell r="A856" t="str">
            <v>콘크리트포장 깨기</v>
          </cell>
          <cell r="B856" t="str">
            <v>T=30cm미만</v>
          </cell>
          <cell r="C856" t="str">
            <v>M3</v>
          </cell>
          <cell r="D856">
            <v>192.49</v>
          </cell>
          <cell r="E856">
            <v>15200</v>
          </cell>
          <cell r="F856">
            <v>2925848</v>
          </cell>
          <cell r="G856">
            <v>2200</v>
          </cell>
          <cell r="H856">
            <v>423478</v>
          </cell>
          <cell r="I856">
            <v>6300</v>
          </cell>
          <cell r="J856">
            <v>1212687</v>
          </cell>
          <cell r="K856">
            <v>6700</v>
          </cell>
          <cell r="L856">
            <v>1289683</v>
          </cell>
          <cell r="M856" t="str">
            <v>#.13</v>
          </cell>
        </row>
        <row r="857">
          <cell r="A857" t="str">
            <v>콘크리트포장 포설</v>
          </cell>
          <cell r="B857" t="str">
            <v>T=20cm</v>
          </cell>
          <cell r="C857" t="str">
            <v>M3</v>
          </cell>
          <cell r="D857">
            <v>192.49</v>
          </cell>
          <cell r="E857">
            <v>103500</v>
          </cell>
          <cell r="F857">
            <v>19922715</v>
          </cell>
          <cell r="G857">
            <v>52500</v>
          </cell>
          <cell r="H857">
            <v>10105725</v>
          </cell>
          <cell r="I857">
            <v>51000</v>
          </cell>
          <cell r="J857">
            <v>9816990</v>
          </cell>
          <cell r="K857">
            <v>0</v>
          </cell>
          <cell r="L857">
            <v>0</v>
          </cell>
          <cell r="M857" t="str">
            <v>No.6</v>
          </cell>
        </row>
        <row r="858">
          <cell r="A858" t="str">
            <v>모래부설(B.H 0.7M3)</v>
          </cell>
          <cell r="B858" t="str">
            <v>기계90%+인력10%</v>
          </cell>
          <cell r="C858" t="str">
            <v>M3</v>
          </cell>
          <cell r="D858">
            <v>28.87</v>
          </cell>
          <cell r="E858">
            <v>1300</v>
          </cell>
          <cell r="F858">
            <v>37531</v>
          </cell>
          <cell r="G858">
            <v>200</v>
          </cell>
          <cell r="H858">
            <v>5774</v>
          </cell>
          <cell r="I858">
            <v>700</v>
          </cell>
          <cell r="J858">
            <v>20209</v>
          </cell>
          <cell r="K858">
            <v>400</v>
          </cell>
          <cell r="L858">
            <v>11548</v>
          </cell>
          <cell r="M858" t="str">
            <v>#.14</v>
          </cell>
        </row>
        <row r="859">
          <cell r="A859" t="str">
            <v>와이어메쉬깔기</v>
          </cell>
          <cell r="B859" t="str">
            <v>#8X100X100</v>
          </cell>
          <cell r="C859" t="str">
            <v>M2</v>
          </cell>
          <cell r="D859">
            <v>962.48</v>
          </cell>
          <cell r="E859">
            <v>3000</v>
          </cell>
          <cell r="F859">
            <v>2887440</v>
          </cell>
          <cell r="G859">
            <v>2000</v>
          </cell>
          <cell r="H859">
            <v>1924960</v>
          </cell>
          <cell r="I859">
            <v>1000</v>
          </cell>
          <cell r="J859">
            <v>962480</v>
          </cell>
          <cell r="K859">
            <v>0</v>
          </cell>
          <cell r="L859">
            <v>0</v>
          </cell>
          <cell r="M859" t="str">
            <v>No.7</v>
          </cell>
        </row>
        <row r="860">
          <cell r="A860" t="str">
            <v>보조기층포설 및 다짐</v>
          </cell>
          <cell r="B860" t="str">
            <v>T=30cm</v>
          </cell>
          <cell r="C860" t="str">
            <v>M3</v>
          </cell>
          <cell r="D860">
            <v>288.75</v>
          </cell>
          <cell r="E860">
            <v>2800</v>
          </cell>
          <cell r="F860">
            <v>808500</v>
          </cell>
          <cell r="G860">
            <v>400</v>
          </cell>
          <cell r="H860">
            <v>115500</v>
          </cell>
          <cell r="I860">
            <v>1700</v>
          </cell>
          <cell r="J860">
            <v>490875</v>
          </cell>
          <cell r="K860">
            <v>700</v>
          </cell>
          <cell r="L860">
            <v>202125</v>
          </cell>
          <cell r="M860" t="str">
            <v>#.11</v>
          </cell>
        </row>
        <row r="861">
          <cell r="A861" t="str">
            <v>신축재</v>
          </cell>
          <cell r="B861" t="str">
            <v>T=1.5cm</v>
          </cell>
          <cell r="C861" t="str">
            <v>M2</v>
          </cell>
          <cell r="D861">
            <v>37.630000000000003</v>
          </cell>
          <cell r="E861">
            <v>12600</v>
          </cell>
          <cell r="F861">
            <v>474138</v>
          </cell>
          <cell r="G861">
            <v>12000</v>
          </cell>
          <cell r="H861">
            <v>451560</v>
          </cell>
          <cell r="I861">
            <v>600</v>
          </cell>
          <cell r="J861">
            <v>22578</v>
          </cell>
          <cell r="K861">
            <v>0</v>
          </cell>
          <cell r="L861">
            <v>0</v>
          </cell>
        </row>
        <row r="862">
          <cell r="A862" t="str">
            <v>양생(비닐)</v>
          </cell>
          <cell r="C862" t="str">
            <v>M2</v>
          </cell>
          <cell r="D862">
            <v>962.48</v>
          </cell>
          <cell r="E862">
            <v>900</v>
          </cell>
          <cell r="F862">
            <v>866232</v>
          </cell>
          <cell r="G862">
            <v>700</v>
          </cell>
          <cell r="H862">
            <v>673736</v>
          </cell>
          <cell r="I862">
            <v>200</v>
          </cell>
          <cell r="J862">
            <v>192496</v>
          </cell>
          <cell r="K862">
            <v>0</v>
          </cell>
          <cell r="L862">
            <v>0</v>
          </cell>
          <cell r="M862" t="str">
            <v>No.8</v>
          </cell>
        </row>
        <row r="864">
          <cell r="A864" t="str">
            <v>2. 관 로 공</v>
          </cell>
          <cell r="F864">
            <v>49081440</v>
          </cell>
          <cell r="H864">
            <v>804820</v>
          </cell>
          <cell r="J864">
            <v>37057520</v>
          </cell>
          <cell r="L864">
            <v>11219100</v>
          </cell>
        </row>
        <row r="865">
          <cell r="A865" t="str">
            <v>K.P메카니칼접합및부설(기계)</v>
          </cell>
          <cell r="B865" t="str">
            <v>ø350M/M</v>
          </cell>
          <cell r="C865" t="str">
            <v>개소</v>
          </cell>
          <cell r="D865">
            <v>559</v>
          </cell>
          <cell r="E865">
            <v>71500</v>
          </cell>
          <cell r="F865">
            <v>39968500</v>
          </cell>
          <cell r="G865">
            <v>0</v>
          </cell>
          <cell r="H865">
            <v>0</v>
          </cell>
          <cell r="I865">
            <v>53400</v>
          </cell>
          <cell r="J865">
            <v>29850600</v>
          </cell>
          <cell r="K865">
            <v>18100</v>
          </cell>
          <cell r="L865">
            <v>10117900</v>
          </cell>
          <cell r="M865" t="str">
            <v>No.42</v>
          </cell>
        </row>
        <row r="866">
          <cell r="A866" t="str">
            <v>이중벽P.E관 접합및부설</v>
          </cell>
          <cell r="B866" t="str">
            <v>Φ350M/M</v>
          </cell>
          <cell r="C866" t="str">
            <v>개소</v>
          </cell>
          <cell r="D866">
            <v>142</v>
          </cell>
          <cell r="E866">
            <v>5700</v>
          </cell>
          <cell r="F866">
            <v>809400</v>
          </cell>
          <cell r="G866">
            <v>0</v>
          </cell>
          <cell r="H866">
            <v>0</v>
          </cell>
          <cell r="I866">
            <v>5700</v>
          </cell>
          <cell r="J866">
            <v>809400</v>
          </cell>
          <cell r="K866">
            <v>0</v>
          </cell>
          <cell r="L866">
            <v>0</v>
          </cell>
          <cell r="M866" t="str">
            <v>No.43</v>
          </cell>
        </row>
        <row r="867">
          <cell r="A867" t="str">
            <v>레미콘타설</v>
          </cell>
          <cell r="B867" t="str">
            <v>무근구조물</v>
          </cell>
          <cell r="C867" t="str">
            <v>M3</v>
          </cell>
          <cell r="D867">
            <v>24.13</v>
          </cell>
          <cell r="E867">
            <v>16000</v>
          </cell>
          <cell r="F867">
            <v>386080</v>
          </cell>
          <cell r="G867">
            <v>0</v>
          </cell>
          <cell r="H867">
            <v>0</v>
          </cell>
          <cell r="I867">
            <v>16000</v>
          </cell>
          <cell r="J867">
            <v>386080</v>
          </cell>
          <cell r="K867">
            <v>0</v>
          </cell>
          <cell r="L867">
            <v>0</v>
          </cell>
          <cell r="M867" t="str">
            <v>No.10</v>
          </cell>
        </row>
        <row r="868">
          <cell r="A868" t="str">
            <v>합판거푸집</v>
          </cell>
          <cell r="B868" t="str">
            <v>0-7m:6회</v>
          </cell>
          <cell r="C868" t="str">
            <v>M2</v>
          </cell>
          <cell r="D868">
            <v>112.93</v>
          </cell>
          <cell r="E868">
            <v>12000</v>
          </cell>
          <cell r="F868">
            <v>1355160</v>
          </cell>
          <cell r="G868">
            <v>4000</v>
          </cell>
          <cell r="H868">
            <v>451720</v>
          </cell>
          <cell r="I868">
            <v>8000</v>
          </cell>
          <cell r="J868">
            <v>903440</v>
          </cell>
          <cell r="K868">
            <v>0</v>
          </cell>
          <cell r="L868">
            <v>0</v>
          </cell>
          <cell r="M868" t="str">
            <v>No.11</v>
          </cell>
        </row>
        <row r="869">
          <cell r="A869" t="str">
            <v>주철관 절단</v>
          </cell>
          <cell r="B869" t="str">
            <v>ø350M/M</v>
          </cell>
          <cell r="C869" t="str">
            <v>개소</v>
          </cell>
          <cell r="D869">
            <v>75</v>
          </cell>
          <cell r="E869">
            <v>26900</v>
          </cell>
          <cell r="F869">
            <v>2017500</v>
          </cell>
          <cell r="G869">
            <v>1300</v>
          </cell>
          <cell r="H869">
            <v>97500</v>
          </cell>
          <cell r="I869">
            <v>25400</v>
          </cell>
          <cell r="J869">
            <v>1905000</v>
          </cell>
          <cell r="K869">
            <v>200</v>
          </cell>
          <cell r="L869">
            <v>15000</v>
          </cell>
          <cell r="M869" t="str">
            <v>No.44</v>
          </cell>
        </row>
        <row r="870">
          <cell r="A870" t="str">
            <v>K.P메카니칼접합및부설(인력)</v>
          </cell>
          <cell r="B870" t="str">
            <v>ø150M/M(이형관)</v>
          </cell>
          <cell r="C870" t="str">
            <v>개소</v>
          </cell>
          <cell r="D870">
            <v>8</v>
          </cell>
          <cell r="E870">
            <v>14300</v>
          </cell>
          <cell r="F870">
            <v>114400</v>
          </cell>
          <cell r="G870">
            <v>0</v>
          </cell>
          <cell r="H870">
            <v>0</v>
          </cell>
          <cell r="I870">
            <v>10000</v>
          </cell>
          <cell r="J870">
            <v>80000</v>
          </cell>
          <cell r="K870">
            <v>4300</v>
          </cell>
          <cell r="L870">
            <v>34400</v>
          </cell>
          <cell r="M870" t="str">
            <v>No.45</v>
          </cell>
        </row>
        <row r="871">
          <cell r="A871" t="str">
            <v>K.P메카니칼접합및부설(기계)</v>
          </cell>
          <cell r="B871" t="str">
            <v>ø350M/M(이형관)</v>
          </cell>
          <cell r="C871" t="str">
            <v>개소</v>
          </cell>
          <cell r="D871">
            <v>126</v>
          </cell>
          <cell r="E871">
            <v>19900</v>
          </cell>
          <cell r="F871">
            <v>2507400</v>
          </cell>
          <cell r="G871">
            <v>0</v>
          </cell>
          <cell r="H871">
            <v>0</v>
          </cell>
          <cell r="I871">
            <v>14500</v>
          </cell>
          <cell r="J871">
            <v>1827000</v>
          </cell>
          <cell r="K871">
            <v>5400</v>
          </cell>
          <cell r="L871">
            <v>680400</v>
          </cell>
          <cell r="M871" t="str">
            <v>No.46</v>
          </cell>
        </row>
        <row r="872">
          <cell r="A872" t="str">
            <v>플랜지관 접합및부설</v>
          </cell>
          <cell r="B872" t="str">
            <v>ø150M/M(이형관)</v>
          </cell>
          <cell r="C872" t="str">
            <v>개소</v>
          </cell>
          <cell r="D872">
            <v>12</v>
          </cell>
          <cell r="E872">
            <v>34600</v>
          </cell>
          <cell r="F872">
            <v>415200</v>
          </cell>
          <cell r="G872">
            <v>500</v>
          </cell>
          <cell r="H872">
            <v>6000</v>
          </cell>
          <cell r="I872">
            <v>34100</v>
          </cell>
          <cell r="J872">
            <v>409200</v>
          </cell>
          <cell r="K872">
            <v>0</v>
          </cell>
          <cell r="L872">
            <v>0</v>
          </cell>
          <cell r="M872" t="str">
            <v>No.47</v>
          </cell>
        </row>
        <row r="873">
          <cell r="A873" t="str">
            <v>제수변접합및부설</v>
          </cell>
          <cell r="B873" t="str">
            <v>기계:Φ100mm</v>
          </cell>
          <cell r="C873" t="str">
            <v>개소</v>
          </cell>
          <cell r="D873">
            <v>6</v>
          </cell>
          <cell r="E873">
            <v>79500</v>
          </cell>
          <cell r="F873">
            <v>477000</v>
          </cell>
          <cell r="G873">
            <v>12200</v>
          </cell>
          <cell r="H873">
            <v>73200</v>
          </cell>
          <cell r="I873">
            <v>47300</v>
          </cell>
          <cell r="J873">
            <v>283800</v>
          </cell>
          <cell r="K873">
            <v>20000</v>
          </cell>
          <cell r="L873">
            <v>120000</v>
          </cell>
          <cell r="M873" t="str">
            <v>No.48</v>
          </cell>
        </row>
        <row r="874">
          <cell r="A874" t="str">
            <v>제수변접합및부설</v>
          </cell>
          <cell r="B874" t="str">
            <v>기계:Φ150mm</v>
          </cell>
          <cell r="C874" t="str">
            <v>개소</v>
          </cell>
          <cell r="D874">
            <v>6</v>
          </cell>
          <cell r="E874">
            <v>95500</v>
          </cell>
          <cell r="F874">
            <v>573000</v>
          </cell>
          <cell r="G874">
            <v>16100</v>
          </cell>
          <cell r="H874">
            <v>96600</v>
          </cell>
          <cell r="I874">
            <v>55800</v>
          </cell>
          <cell r="J874">
            <v>334800</v>
          </cell>
          <cell r="K874">
            <v>23600</v>
          </cell>
          <cell r="L874">
            <v>141600</v>
          </cell>
          <cell r="M874" t="str">
            <v>No.49</v>
          </cell>
        </row>
        <row r="875">
          <cell r="A875" t="str">
            <v>공기변접합및부설</v>
          </cell>
          <cell r="B875" t="str">
            <v>기계:Φ100mm</v>
          </cell>
          <cell r="C875" t="str">
            <v>개소</v>
          </cell>
          <cell r="D875">
            <v>6</v>
          </cell>
          <cell r="E875">
            <v>76300</v>
          </cell>
          <cell r="F875">
            <v>457800</v>
          </cell>
          <cell r="G875">
            <v>13300</v>
          </cell>
          <cell r="H875">
            <v>79800</v>
          </cell>
          <cell r="I875">
            <v>44700</v>
          </cell>
          <cell r="J875">
            <v>268200</v>
          </cell>
          <cell r="K875">
            <v>18300</v>
          </cell>
          <cell r="L875">
            <v>109800</v>
          </cell>
          <cell r="M875" t="str">
            <v>No.50</v>
          </cell>
        </row>
        <row r="877">
          <cell r="A877" t="str">
            <v>3. 구조물공</v>
          </cell>
          <cell r="F877">
            <v>19936601</v>
          </cell>
          <cell r="H877">
            <v>4029994</v>
          </cell>
          <cell r="J877">
            <v>15714849</v>
          </cell>
          <cell r="L877">
            <v>191758</v>
          </cell>
        </row>
        <row r="878">
          <cell r="A878" t="str">
            <v>레미콘타설</v>
          </cell>
          <cell r="B878" t="str">
            <v>무근구조물</v>
          </cell>
          <cell r="C878" t="str">
            <v>M3</v>
          </cell>
          <cell r="D878">
            <v>11.85</v>
          </cell>
          <cell r="E878">
            <v>16000</v>
          </cell>
          <cell r="F878">
            <v>189600</v>
          </cell>
          <cell r="G878">
            <v>0</v>
          </cell>
          <cell r="H878">
            <v>0</v>
          </cell>
          <cell r="I878">
            <v>16000</v>
          </cell>
          <cell r="J878">
            <v>189600</v>
          </cell>
          <cell r="K878">
            <v>0</v>
          </cell>
          <cell r="L878">
            <v>0</v>
          </cell>
          <cell r="M878" t="str">
            <v>No.10</v>
          </cell>
        </row>
        <row r="879">
          <cell r="A879" t="str">
            <v>레미콘타설</v>
          </cell>
          <cell r="B879" t="str">
            <v>철근구조물</v>
          </cell>
          <cell r="C879" t="str">
            <v>M3</v>
          </cell>
          <cell r="D879">
            <v>125.14</v>
          </cell>
          <cell r="E879">
            <v>21700</v>
          </cell>
          <cell r="F879">
            <v>2715538</v>
          </cell>
          <cell r="G879">
            <v>400</v>
          </cell>
          <cell r="H879">
            <v>50056</v>
          </cell>
          <cell r="I879">
            <v>21000</v>
          </cell>
          <cell r="J879">
            <v>2627940</v>
          </cell>
          <cell r="K879">
            <v>300</v>
          </cell>
          <cell r="L879">
            <v>37542</v>
          </cell>
          <cell r="M879" t="str">
            <v>No.14</v>
          </cell>
        </row>
        <row r="880">
          <cell r="A880" t="str">
            <v>합판거푸집</v>
          </cell>
          <cell r="B880" t="str">
            <v>0-7m:6회</v>
          </cell>
          <cell r="C880" t="str">
            <v>M2</v>
          </cell>
          <cell r="D880">
            <v>19.84</v>
          </cell>
          <cell r="E880">
            <v>12000</v>
          </cell>
          <cell r="F880">
            <v>238080</v>
          </cell>
          <cell r="G880">
            <v>4000</v>
          </cell>
          <cell r="H880">
            <v>79360</v>
          </cell>
          <cell r="I880">
            <v>8000</v>
          </cell>
          <cell r="J880">
            <v>158720</v>
          </cell>
          <cell r="K880">
            <v>0</v>
          </cell>
          <cell r="L880">
            <v>0</v>
          </cell>
          <cell r="M880" t="str">
            <v>No.11</v>
          </cell>
        </row>
        <row r="881">
          <cell r="A881" t="str">
            <v>합판거푸집</v>
          </cell>
          <cell r="B881" t="str">
            <v>0-7m:3회</v>
          </cell>
          <cell r="C881" t="str">
            <v>M2</v>
          </cell>
          <cell r="D881">
            <v>428.33</v>
          </cell>
          <cell r="E881">
            <v>17100</v>
          </cell>
          <cell r="F881">
            <v>7324443</v>
          </cell>
          <cell r="G881">
            <v>5300</v>
          </cell>
          <cell r="H881">
            <v>2270149</v>
          </cell>
          <cell r="I881">
            <v>11800</v>
          </cell>
          <cell r="J881">
            <v>5054294</v>
          </cell>
          <cell r="K881">
            <v>0</v>
          </cell>
          <cell r="L881">
            <v>0</v>
          </cell>
          <cell r="M881" t="str">
            <v>No.15</v>
          </cell>
        </row>
        <row r="882">
          <cell r="A882" t="str">
            <v>원형거푸집</v>
          </cell>
          <cell r="B882" t="str">
            <v>3 회</v>
          </cell>
          <cell r="C882" t="str">
            <v>M2</v>
          </cell>
          <cell r="D882">
            <v>21.12</v>
          </cell>
          <cell r="E882">
            <v>38600</v>
          </cell>
          <cell r="F882">
            <v>815232</v>
          </cell>
          <cell r="G882">
            <v>11500</v>
          </cell>
          <cell r="H882">
            <v>242880</v>
          </cell>
          <cell r="I882">
            <v>27100</v>
          </cell>
          <cell r="J882">
            <v>572352</v>
          </cell>
          <cell r="K882">
            <v>0</v>
          </cell>
          <cell r="L882">
            <v>0</v>
          </cell>
          <cell r="M882" t="str">
            <v>No.16</v>
          </cell>
        </row>
        <row r="883">
          <cell r="A883" t="str">
            <v>시공이음 설치</v>
          </cell>
          <cell r="B883" t="str">
            <v>PVC,B=150X5mm</v>
          </cell>
          <cell r="C883" t="str">
            <v>M</v>
          </cell>
          <cell r="D883">
            <v>89.28</v>
          </cell>
          <cell r="E883">
            <v>13700</v>
          </cell>
          <cell r="F883">
            <v>1223136</v>
          </cell>
          <cell r="G883">
            <v>2400</v>
          </cell>
          <cell r="H883">
            <v>214272</v>
          </cell>
          <cell r="I883">
            <v>11300</v>
          </cell>
          <cell r="J883">
            <v>1008864</v>
          </cell>
          <cell r="K883">
            <v>0</v>
          </cell>
          <cell r="L883">
            <v>0</v>
          </cell>
          <cell r="M883" t="str">
            <v>No.17</v>
          </cell>
        </row>
        <row r="884">
          <cell r="A884" t="str">
            <v>철근가공및조립</v>
          </cell>
          <cell r="B884" t="str">
            <v>보통</v>
          </cell>
          <cell r="C884" t="str">
            <v>TON</v>
          </cell>
          <cell r="D884">
            <v>6.72</v>
          </cell>
          <cell r="E884">
            <v>327000</v>
          </cell>
          <cell r="F884">
            <v>2197440</v>
          </cell>
          <cell r="G884">
            <v>4000</v>
          </cell>
          <cell r="H884">
            <v>26880</v>
          </cell>
          <cell r="I884">
            <v>317000</v>
          </cell>
          <cell r="J884">
            <v>2130240</v>
          </cell>
          <cell r="K884">
            <v>6000</v>
          </cell>
          <cell r="L884">
            <v>40320</v>
          </cell>
          <cell r="M884" t="str">
            <v>No.18</v>
          </cell>
        </row>
        <row r="885">
          <cell r="A885" t="str">
            <v>자갈부설(B.H 0.7)</v>
          </cell>
          <cell r="B885" t="str">
            <v>기계90%+인력10%</v>
          </cell>
          <cell r="C885" t="str">
            <v>M3</v>
          </cell>
          <cell r="D885">
            <v>0.78</v>
          </cell>
          <cell r="E885">
            <v>3000</v>
          </cell>
          <cell r="F885">
            <v>2340</v>
          </cell>
          <cell r="G885">
            <v>200</v>
          </cell>
          <cell r="H885">
            <v>156</v>
          </cell>
          <cell r="I885">
            <v>2500</v>
          </cell>
          <cell r="J885">
            <v>1950</v>
          </cell>
          <cell r="K885">
            <v>300</v>
          </cell>
          <cell r="L885">
            <v>234</v>
          </cell>
          <cell r="M885" t="str">
            <v>#.5</v>
          </cell>
        </row>
        <row r="886">
          <cell r="A886" t="str">
            <v>사다리설치(STS)</v>
          </cell>
          <cell r="C886" t="str">
            <v>M</v>
          </cell>
          <cell r="D886">
            <v>22.82</v>
          </cell>
          <cell r="E886">
            <v>10900</v>
          </cell>
          <cell r="F886">
            <v>248738</v>
          </cell>
          <cell r="G886">
            <v>6600</v>
          </cell>
          <cell r="H886">
            <v>150612</v>
          </cell>
          <cell r="I886">
            <v>4100</v>
          </cell>
          <cell r="J886">
            <v>93562</v>
          </cell>
          <cell r="K886">
            <v>200</v>
          </cell>
          <cell r="L886">
            <v>4564</v>
          </cell>
          <cell r="M886" t="str">
            <v>No.19</v>
          </cell>
        </row>
        <row r="887">
          <cell r="A887" t="str">
            <v>맨홀뚜껑설치</v>
          </cell>
          <cell r="B887" t="str">
            <v>(주철재)</v>
          </cell>
          <cell r="C887" t="str">
            <v>조</v>
          </cell>
          <cell r="D887">
            <v>16</v>
          </cell>
          <cell r="E887">
            <v>45800</v>
          </cell>
          <cell r="F887">
            <v>732800</v>
          </cell>
          <cell r="G887">
            <v>0</v>
          </cell>
          <cell r="H887">
            <v>0</v>
          </cell>
          <cell r="I887">
            <v>45800</v>
          </cell>
          <cell r="J887">
            <v>732800</v>
          </cell>
          <cell r="K887">
            <v>0</v>
          </cell>
          <cell r="L887">
            <v>0</v>
          </cell>
          <cell r="M887" t="str">
            <v>No.20</v>
          </cell>
        </row>
        <row r="888">
          <cell r="A888" t="str">
            <v>강관비계</v>
          </cell>
          <cell r="B888" t="str">
            <v>3개월</v>
          </cell>
          <cell r="C888" t="str">
            <v>M2</v>
          </cell>
          <cell r="D888">
            <v>363.66</v>
          </cell>
          <cell r="E888">
            <v>9200</v>
          </cell>
          <cell r="F888">
            <v>3345672</v>
          </cell>
          <cell r="G888">
            <v>2300</v>
          </cell>
          <cell r="H888">
            <v>836418</v>
          </cell>
          <cell r="I888">
            <v>6600</v>
          </cell>
          <cell r="J888">
            <v>2400156</v>
          </cell>
          <cell r="K888">
            <v>300</v>
          </cell>
          <cell r="L888">
            <v>109098</v>
          </cell>
          <cell r="M888" t="str">
            <v>No.33</v>
          </cell>
        </row>
        <row r="889">
          <cell r="A889" t="str">
            <v>강관동바리(3개월)</v>
          </cell>
          <cell r="B889" t="str">
            <v>H=0-4.2M</v>
          </cell>
          <cell r="C889" t="str">
            <v>공M3</v>
          </cell>
          <cell r="D889">
            <v>41.8</v>
          </cell>
          <cell r="E889">
            <v>6300</v>
          </cell>
          <cell r="F889">
            <v>263340</v>
          </cell>
          <cell r="G889">
            <v>200</v>
          </cell>
          <cell r="H889">
            <v>8360</v>
          </cell>
          <cell r="I889">
            <v>6100</v>
          </cell>
          <cell r="J889">
            <v>254980</v>
          </cell>
          <cell r="K889">
            <v>0</v>
          </cell>
          <cell r="L889">
            <v>0</v>
          </cell>
          <cell r="M889" t="str">
            <v>No.21</v>
          </cell>
        </row>
        <row r="890">
          <cell r="A890" t="str">
            <v>양생(비닐)</v>
          </cell>
          <cell r="C890" t="str">
            <v>M2</v>
          </cell>
          <cell r="D890">
            <v>49.08</v>
          </cell>
          <cell r="E890">
            <v>900</v>
          </cell>
          <cell r="F890">
            <v>44172</v>
          </cell>
          <cell r="G890">
            <v>700</v>
          </cell>
          <cell r="H890">
            <v>34356</v>
          </cell>
          <cell r="I890">
            <v>200</v>
          </cell>
          <cell r="J890">
            <v>9816</v>
          </cell>
          <cell r="K890">
            <v>0</v>
          </cell>
          <cell r="L890">
            <v>0</v>
          </cell>
          <cell r="M890" t="str">
            <v>No.8</v>
          </cell>
        </row>
        <row r="891">
          <cell r="A891" t="str">
            <v>시공이음면정리(치핑)</v>
          </cell>
          <cell r="B891" t="str">
            <v>인력</v>
          </cell>
          <cell r="C891" t="str">
            <v>M2</v>
          </cell>
          <cell r="D891">
            <v>24.73</v>
          </cell>
          <cell r="E891">
            <v>19000</v>
          </cell>
          <cell r="F891">
            <v>469870</v>
          </cell>
          <cell r="G891">
            <v>500</v>
          </cell>
          <cell r="H891">
            <v>12365</v>
          </cell>
          <cell r="I891">
            <v>18500</v>
          </cell>
          <cell r="J891">
            <v>457505</v>
          </cell>
          <cell r="K891">
            <v>0</v>
          </cell>
          <cell r="L891">
            <v>0</v>
          </cell>
          <cell r="M891" t="str">
            <v>No.22</v>
          </cell>
        </row>
        <row r="892">
          <cell r="A892" t="str">
            <v>스페이서(T=75MM)</v>
          </cell>
          <cell r="C892" t="str">
            <v>EA</v>
          </cell>
          <cell r="D892">
            <v>74</v>
          </cell>
          <cell r="E892">
            <v>100</v>
          </cell>
          <cell r="F892">
            <v>7400</v>
          </cell>
          <cell r="G892">
            <v>100</v>
          </cell>
          <cell r="H892">
            <v>7400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</row>
        <row r="893">
          <cell r="A893" t="str">
            <v>수팽창고무지수판 설치</v>
          </cell>
          <cell r="B893" t="str">
            <v>20X10</v>
          </cell>
          <cell r="C893" t="str">
            <v>M</v>
          </cell>
          <cell r="D893">
            <v>26.8</v>
          </cell>
          <cell r="E893">
            <v>3900</v>
          </cell>
          <cell r="F893">
            <v>104520</v>
          </cell>
          <cell r="G893">
            <v>3100</v>
          </cell>
          <cell r="H893">
            <v>83080</v>
          </cell>
          <cell r="I893">
            <v>800</v>
          </cell>
          <cell r="J893">
            <v>21440</v>
          </cell>
          <cell r="K893">
            <v>0</v>
          </cell>
          <cell r="L893">
            <v>0</v>
          </cell>
          <cell r="M893" t="str">
            <v>No.23</v>
          </cell>
        </row>
        <row r="894">
          <cell r="A894" t="str">
            <v>P.V.C 파이프(VG1)</v>
          </cell>
          <cell r="B894" t="str">
            <v>Φ100M/M</v>
          </cell>
          <cell r="C894" t="str">
            <v>M</v>
          </cell>
          <cell r="D894">
            <v>2.1</v>
          </cell>
          <cell r="E894">
            <v>6800</v>
          </cell>
          <cell r="F894">
            <v>14280</v>
          </cell>
          <cell r="G894">
            <v>6500</v>
          </cell>
          <cell r="H894">
            <v>13650</v>
          </cell>
          <cell r="I894">
            <v>300</v>
          </cell>
          <cell r="J894">
            <v>630</v>
          </cell>
          <cell r="K894">
            <v>0</v>
          </cell>
          <cell r="L894">
            <v>0</v>
          </cell>
        </row>
        <row r="896">
          <cell r="A896" t="str">
            <v>4. 부대시설공</v>
          </cell>
          <cell r="F896">
            <v>28733912</v>
          </cell>
          <cell r="H896">
            <v>11655105</v>
          </cell>
          <cell r="J896">
            <v>16252287</v>
          </cell>
          <cell r="L896">
            <v>826520</v>
          </cell>
        </row>
        <row r="897">
          <cell r="A897" t="str">
            <v>하수관거인식테이프</v>
          </cell>
          <cell r="B897" t="str">
            <v>5cmX20m</v>
          </cell>
          <cell r="C897" t="str">
            <v>M</v>
          </cell>
          <cell r="D897">
            <v>4156.5</v>
          </cell>
          <cell r="E897">
            <v>1300</v>
          </cell>
          <cell r="F897">
            <v>5403450</v>
          </cell>
          <cell r="G897">
            <v>1100</v>
          </cell>
          <cell r="H897">
            <v>4572150</v>
          </cell>
          <cell r="I897">
            <v>200</v>
          </cell>
          <cell r="J897">
            <v>831300</v>
          </cell>
          <cell r="K897">
            <v>0</v>
          </cell>
          <cell r="L897">
            <v>0</v>
          </cell>
        </row>
        <row r="898">
          <cell r="A898" t="str">
            <v>하수관내 C.C.T.V조사</v>
          </cell>
          <cell r="B898" t="str">
            <v>하수관내 C.C.T.V 조사</v>
          </cell>
          <cell r="C898" t="str">
            <v>M</v>
          </cell>
          <cell r="D898">
            <v>832</v>
          </cell>
          <cell r="E898">
            <v>1700</v>
          </cell>
          <cell r="F898">
            <v>1414400</v>
          </cell>
          <cell r="G898">
            <v>100</v>
          </cell>
          <cell r="H898">
            <v>83200</v>
          </cell>
          <cell r="I898">
            <v>1000</v>
          </cell>
          <cell r="J898">
            <v>832000</v>
          </cell>
          <cell r="K898">
            <v>600</v>
          </cell>
          <cell r="L898">
            <v>499200</v>
          </cell>
          <cell r="M898" t="str">
            <v>No.40</v>
          </cell>
        </row>
        <row r="899">
          <cell r="A899" t="str">
            <v>주철관수압시험비</v>
          </cell>
          <cell r="B899" t="str">
            <v>Φ350:200m당1회</v>
          </cell>
          <cell r="C899" t="str">
            <v>회</v>
          </cell>
          <cell r="D899">
            <v>17</v>
          </cell>
          <cell r="E899">
            <v>629600</v>
          </cell>
          <cell r="F899">
            <v>10703200</v>
          </cell>
          <cell r="G899">
            <v>293000</v>
          </cell>
          <cell r="H899">
            <v>4981000</v>
          </cell>
          <cell r="I899">
            <v>336600</v>
          </cell>
          <cell r="J899">
            <v>5722200</v>
          </cell>
          <cell r="K899">
            <v>0</v>
          </cell>
          <cell r="L899">
            <v>0</v>
          </cell>
          <cell r="M899" t="str">
            <v>No.52</v>
          </cell>
        </row>
        <row r="900">
          <cell r="A900" t="str">
            <v>전석헐기</v>
          </cell>
          <cell r="C900" t="str">
            <v>M2</v>
          </cell>
          <cell r="D900">
            <v>18.899999999999999</v>
          </cell>
          <cell r="E900">
            <v>20900</v>
          </cell>
          <cell r="F900">
            <v>395010</v>
          </cell>
          <cell r="G900">
            <v>1000</v>
          </cell>
          <cell r="H900">
            <v>18900</v>
          </cell>
          <cell r="I900">
            <v>19900</v>
          </cell>
          <cell r="J900">
            <v>376110</v>
          </cell>
          <cell r="K900">
            <v>0</v>
          </cell>
          <cell r="L900">
            <v>0</v>
          </cell>
          <cell r="M900" t="str">
            <v>No.56</v>
          </cell>
        </row>
        <row r="901">
          <cell r="A901" t="str">
            <v>전석쌓기</v>
          </cell>
          <cell r="C901" t="str">
            <v>M2</v>
          </cell>
          <cell r="D901">
            <v>18.899999999999999</v>
          </cell>
          <cell r="E901">
            <v>38300</v>
          </cell>
          <cell r="F901">
            <v>723870</v>
          </cell>
          <cell r="G901">
            <v>3000</v>
          </cell>
          <cell r="H901">
            <v>56700</v>
          </cell>
          <cell r="I901">
            <v>29700</v>
          </cell>
          <cell r="J901">
            <v>561330</v>
          </cell>
          <cell r="K901">
            <v>5600</v>
          </cell>
          <cell r="L901">
            <v>105840</v>
          </cell>
          <cell r="M901" t="str">
            <v>No.57</v>
          </cell>
        </row>
        <row r="902">
          <cell r="A902" t="str">
            <v>레미콘타설</v>
          </cell>
          <cell r="B902" t="str">
            <v>무근구조물</v>
          </cell>
          <cell r="C902" t="str">
            <v>M3</v>
          </cell>
          <cell r="D902">
            <v>5.73</v>
          </cell>
          <cell r="E902">
            <v>16000</v>
          </cell>
          <cell r="F902">
            <v>91680</v>
          </cell>
          <cell r="G902">
            <v>0</v>
          </cell>
          <cell r="H902">
            <v>0</v>
          </cell>
          <cell r="I902">
            <v>16000</v>
          </cell>
          <cell r="J902">
            <v>91680</v>
          </cell>
          <cell r="K902">
            <v>0</v>
          </cell>
          <cell r="L902">
            <v>0</v>
          </cell>
          <cell r="M902" t="str">
            <v>No.10</v>
          </cell>
        </row>
        <row r="903">
          <cell r="A903" t="str">
            <v>P.E관 접합 및 부설</v>
          </cell>
          <cell r="B903" t="str">
            <v>Φ1000M/M</v>
          </cell>
          <cell r="C903" t="str">
            <v>개소</v>
          </cell>
          <cell r="D903">
            <v>14</v>
          </cell>
          <cell r="E903">
            <v>30200</v>
          </cell>
          <cell r="F903">
            <v>422800</v>
          </cell>
          <cell r="G903">
            <v>0</v>
          </cell>
          <cell r="H903">
            <v>0</v>
          </cell>
          <cell r="I903">
            <v>30200</v>
          </cell>
          <cell r="J903">
            <v>422800</v>
          </cell>
          <cell r="K903">
            <v>0</v>
          </cell>
          <cell r="L903">
            <v>0</v>
          </cell>
          <cell r="M903" t="str">
            <v>No.53</v>
          </cell>
        </row>
        <row r="904">
          <cell r="A904" t="str">
            <v>가성토(토사,B.H0.7)</v>
          </cell>
          <cell r="B904" t="str">
            <v>현장토유용</v>
          </cell>
          <cell r="C904" t="str">
            <v>M3</v>
          </cell>
          <cell r="D904">
            <v>316.39999999999998</v>
          </cell>
          <cell r="E904">
            <v>1800</v>
          </cell>
          <cell r="F904">
            <v>569520</v>
          </cell>
          <cell r="G904">
            <v>400</v>
          </cell>
          <cell r="H904">
            <v>126560</v>
          </cell>
          <cell r="I904">
            <v>700</v>
          </cell>
          <cell r="J904">
            <v>221480</v>
          </cell>
          <cell r="K904">
            <v>700</v>
          </cell>
          <cell r="L904">
            <v>221480</v>
          </cell>
          <cell r="M904" t="str">
            <v>#.20</v>
          </cell>
        </row>
        <row r="905">
          <cell r="A905" t="str">
            <v>P.P 마대쌓기 및 헐기</v>
          </cell>
          <cell r="C905" t="str">
            <v>M2</v>
          </cell>
          <cell r="D905">
            <v>70.989999999999995</v>
          </cell>
          <cell r="E905">
            <v>53000</v>
          </cell>
          <cell r="F905">
            <v>3762470</v>
          </cell>
          <cell r="G905">
            <v>8900</v>
          </cell>
          <cell r="H905">
            <v>631811</v>
          </cell>
          <cell r="I905">
            <v>44100</v>
          </cell>
          <cell r="J905">
            <v>3130659</v>
          </cell>
          <cell r="K905">
            <v>0</v>
          </cell>
          <cell r="L905">
            <v>0</v>
          </cell>
          <cell r="M905" t="str">
            <v>#.21</v>
          </cell>
        </row>
        <row r="906">
          <cell r="A906" t="str">
            <v>비닐깔기</v>
          </cell>
          <cell r="C906" t="str">
            <v>M2</v>
          </cell>
          <cell r="D906">
            <v>127.84</v>
          </cell>
          <cell r="E906">
            <v>800</v>
          </cell>
          <cell r="F906">
            <v>102272</v>
          </cell>
          <cell r="G906">
            <v>600</v>
          </cell>
          <cell r="H906">
            <v>76704</v>
          </cell>
          <cell r="I906">
            <v>200</v>
          </cell>
          <cell r="J906">
            <v>25568</v>
          </cell>
          <cell r="K906">
            <v>0</v>
          </cell>
          <cell r="L906">
            <v>0</v>
          </cell>
          <cell r="M906" t="str">
            <v>No.8</v>
          </cell>
        </row>
        <row r="907">
          <cell r="A907" t="str">
            <v>가로수 굴취</v>
          </cell>
          <cell r="B907" t="str">
            <v>H=2.0M</v>
          </cell>
          <cell r="C907" t="str">
            <v>주</v>
          </cell>
          <cell r="D907">
            <v>120</v>
          </cell>
          <cell r="E907">
            <v>12500</v>
          </cell>
          <cell r="F907">
            <v>1500000</v>
          </cell>
          <cell r="G907">
            <v>0</v>
          </cell>
          <cell r="H907">
            <v>0</v>
          </cell>
          <cell r="I907">
            <v>12500</v>
          </cell>
          <cell r="J907">
            <v>1500000</v>
          </cell>
          <cell r="K907">
            <v>0</v>
          </cell>
          <cell r="L907">
            <v>0</v>
          </cell>
          <cell r="M907" t="str">
            <v>No.58</v>
          </cell>
        </row>
        <row r="908">
          <cell r="A908" t="str">
            <v>가로수 식재</v>
          </cell>
          <cell r="B908" t="str">
            <v>H=2.0M</v>
          </cell>
          <cell r="C908" t="str">
            <v>주</v>
          </cell>
          <cell r="D908">
            <v>120</v>
          </cell>
          <cell r="E908">
            <v>13000</v>
          </cell>
          <cell r="F908">
            <v>1560000</v>
          </cell>
          <cell r="G908">
            <v>0</v>
          </cell>
          <cell r="H908">
            <v>0</v>
          </cell>
          <cell r="I908">
            <v>13000</v>
          </cell>
          <cell r="J908">
            <v>1560000</v>
          </cell>
          <cell r="K908">
            <v>0</v>
          </cell>
          <cell r="L908">
            <v>0</v>
          </cell>
          <cell r="M908" t="str">
            <v>No.59</v>
          </cell>
        </row>
        <row r="909">
          <cell r="A909" t="str">
            <v>제수변접합및부설</v>
          </cell>
          <cell r="B909" t="str">
            <v>기계:Φ400mm</v>
          </cell>
          <cell r="C909" t="str">
            <v>개소</v>
          </cell>
          <cell r="D909">
            <v>2</v>
          </cell>
          <cell r="E909">
            <v>706000</v>
          </cell>
          <cell r="F909">
            <v>1412000</v>
          </cell>
          <cell r="G909">
            <v>542200</v>
          </cell>
          <cell r="H909">
            <v>1084400</v>
          </cell>
          <cell r="I909">
            <v>163800</v>
          </cell>
          <cell r="J909">
            <v>327600</v>
          </cell>
          <cell r="K909">
            <v>0</v>
          </cell>
          <cell r="L909">
            <v>0</v>
          </cell>
          <cell r="M909" t="str">
            <v>No.60</v>
          </cell>
        </row>
        <row r="910">
          <cell r="A910" t="str">
            <v>이경티이 접합</v>
          </cell>
          <cell r="B910" t="str">
            <v>ø400M/M</v>
          </cell>
          <cell r="C910" t="str">
            <v>개소</v>
          </cell>
          <cell r="D910">
            <v>1</v>
          </cell>
          <cell r="E910">
            <v>100000</v>
          </cell>
          <cell r="F910">
            <v>100000</v>
          </cell>
          <cell r="G910">
            <v>0</v>
          </cell>
          <cell r="H910">
            <v>0</v>
          </cell>
          <cell r="I910">
            <v>100000</v>
          </cell>
          <cell r="J910">
            <v>100000</v>
          </cell>
          <cell r="K910">
            <v>0</v>
          </cell>
          <cell r="L910">
            <v>0</v>
          </cell>
          <cell r="M910" t="str">
            <v>No.61</v>
          </cell>
        </row>
        <row r="911">
          <cell r="A911" t="str">
            <v>플랜지관 접합</v>
          </cell>
          <cell r="B911" t="str">
            <v>ø400M/M</v>
          </cell>
          <cell r="C911" t="str">
            <v>개소</v>
          </cell>
          <cell r="D911">
            <v>4</v>
          </cell>
          <cell r="E911">
            <v>119900</v>
          </cell>
          <cell r="F911">
            <v>479600</v>
          </cell>
          <cell r="G911">
            <v>0</v>
          </cell>
          <cell r="H911">
            <v>0</v>
          </cell>
          <cell r="I911">
            <v>119900</v>
          </cell>
          <cell r="J911">
            <v>479600</v>
          </cell>
          <cell r="K911">
            <v>0</v>
          </cell>
          <cell r="L911">
            <v>0</v>
          </cell>
          <cell r="M911" t="str">
            <v>No.61</v>
          </cell>
        </row>
        <row r="912">
          <cell r="A912" t="str">
            <v>이중벽P.E관 접합 및 부설</v>
          </cell>
          <cell r="B912" t="str">
            <v>Φ400M/M</v>
          </cell>
          <cell r="C912" t="str">
            <v>개소</v>
          </cell>
          <cell r="D912">
            <v>2</v>
          </cell>
          <cell r="E912">
            <v>11300</v>
          </cell>
          <cell r="F912">
            <v>22600</v>
          </cell>
          <cell r="G912">
            <v>0</v>
          </cell>
          <cell r="H912">
            <v>0</v>
          </cell>
          <cell r="I912">
            <v>11300</v>
          </cell>
          <cell r="J912">
            <v>22600</v>
          </cell>
          <cell r="K912">
            <v>0</v>
          </cell>
          <cell r="L912">
            <v>0</v>
          </cell>
          <cell r="M912" t="str">
            <v>No.62</v>
          </cell>
        </row>
        <row r="913">
          <cell r="A913" t="str">
            <v>합판거푸집</v>
          </cell>
          <cell r="B913" t="str">
            <v>0-7m:6회</v>
          </cell>
          <cell r="C913" t="str">
            <v>M2</v>
          </cell>
          <cell r="D913">
            <v>5.92</v>
          </cell>
          <cell r="E913">
            <v>12000</v>
          </cell>
          <cell r="F913">
            <v>71040</v>
          </cell>
          <cell r="G913">
            <v>4000</v>
          </cell>
          <cell r="H913">
            <v>23680</v>
          </cell>
          <cell r="I913">
            <v>8000</v>
          </cell>
          <cell r="J913">
            <v>47360</v>
          </cell>
          <cell r="K913">
            <v>0</v>
          </cell>
          <cell r="L913">
            <v>0</v>
          </cell>
          <cell r="M913" t="str">
            <v>No.11</v>
          </cell>
        </row>
        <row r="915">
          <cell r="A915" t="str">
            <v>5. 운 반 공</v>
          </cell>
          <cell r="F915">
            <v>6723158</v>
          </cell>
          <cell r="H915">
            <v>1212200</v>
          </cell>
          <cell r="J915">
            <v>1322400</v>
          </cell>
          <cell r="L915">
            <v>4188558</v>
          </cell>
        </row>
        <row r="916">
          <cell r="A916" t="str">
            <v>철근운반</v>
          </cell>
          <cell r="C916" t="str">
            <v>TON</v>
          </cell>
          <cell r="D916">
            <v>6.9219999999999997</v>
          </cell>
          <cell r="E916">
            <v>9000</v>
          </cell>
          <cell r="F916">
            <v>62298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9000</v>
          </cell>
          <cell r="L916">
            <v>62298</v>
          </cell>
          <cell r="M916" t="str">
            <v>#.15</v>
          </cell>
        </row>
        <row r="917">
          <cell r="A917" t="str">
            <v>주철관 운반</v>
          </cell>
          <cell r="B917" t="str">
            <v>Φ350M/M</v>
          </cell>
          <cell r="C917" t="str">
            <v>본</v>
          </cell>
          <cell r="D917">
            <v>559</v>
          </cell>
          <cell r="E917">
            <v>3300</v>
          </cell>
          <cell r="F917">
            <v>1844700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3300</v>
          </cell>
          <cell r="L917">
            <v>1844700</v>
          </cell>
          <cell r="M917" t="str">
            <v>#.23</v>
          </cell>
        </row>
        <row r="918">
          <cell r="A918" t="str">
            <v>주철관 운반</v>
          </cell>
          <cell r="B918" t="str">
            <v>이형관</v>
          </cell>
          <cell r="C918" t="str">
            <v>KG</v>
          </cell>
          <cell r="D918">
            <v>7938.6</v>
          </cell>
          <cell r="E918">
            <v>100</v>
          </cell>
          <cell r="F918">
            <v>793860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100</v>
          </cell>
          <cell r="L918">
            <v>793860</v>
          </cell>
          <cell r="M918" t="str">
            <v>#.17</v>
          </cell>
        </row>
        <row r="919">
          <cell r="A919" t="str">
            <v>보조기층운반</v>
          </cell>
          <cell r="C919" t="str">
            <v>M3</v>
          </cell>
          <cell r="D919">
            <v>551</v>
          </cell>
          <cell r="E919">
            <v>7300</v>
          </cell>
          <cell r="F919">
            <v>4022300</v>
          </cell>
          <cell r="G919">
            <v>2200</v>
          </cell>
          <cell r="H919">
            <v>1212200</v>
          </cell>
          <cell r="I919">
            <v>2400</v>
          </cell>
          <cell r="J919">
            <v>1322400</v>
          </cell>
          <cell r="K919">
            <v>2700</v>
          </cell>
          <cell r="L919">
            <v>1487700</v>
          </cell>
          <cell r="M919" t="str">
            <v>#.18</v>
          </cell>
        </row>
        <row r="927">
          <cell r="A927" t="str">
            <v>⊙F-LINE  사급자재비</v>
          </cell>
          <cell r="C927" t="str">
            <v>식</v>
          </cell>
          <cell r="D927">
            <v>1</v>
          </cell>
          <cell r="F927">
            <v>98715320</v>
          </cell>
          <cell r="H927">
            <v>98715320</v>
          </cell>
          <cell r="J927">
            <v>0</v>
          </cell>
          <cell r="L927">
            <v>0</v>
          </cell>
        </row>
        <row r="929">
          <cell r="A929" t="str">
            <v>모  래</v>
          </cell>
          <cell r="C929" t="str">
            <v>M3</v>
          </cell>
          <cell r="D929">
            <v>1002</v>
          </cell>
          <cell r="E929">
            <v>17000</v>
          </cell>
          <cell r="F929">
            <v>17034000</v>
          </cell>
          <cell r="G929">
            <v>17000</v>
          </cell>
          <cell r="H929">
            <v>17034000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</row>
        <row r="930">
          <cell r="A930" t="str">
            <v>자  갈</v>
          </cell>
          <cell r="C930" t="str">
            <v>M3</v>
          </cell>
          <cell r="D930">
            <v>0.81</v>
          </cell>
          <cell r="E930">
            <v>7000</v>
          </cell>
          <cell r="F930">
            <v>5670</v>
          </cell>
          <cell r="G930">
            <v>7000</v>
          </cell>
          <cell r="H930">
            <v>5670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</row>
        <row r="931">
          <cell r="A931" t="str">
            <v>아스팔트유제</v>
          </cell>
          <cell r="B931" t="str">
            <v>RSC-4</v>
          </cell>
          <cell r="C931" t="str">
            <v>DRUM</v>
          </cell>
          <cell r="D931">
            <v>1.93</v>
          </cell>
          <cell r="E931">
            <v>52000</v>
          </cell>
          <cell r="F931">
            <v>100360</v>
          </cell>
          <cell r="G931">
            <v>52000</v>
          </cell>
          <cell r="H931">
            <v>100360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</row>
        <row r="932">
          <cell r="A932" t="str">
            <v>아스팔트유제</v>
          </cell>
          <cell r="B932" t="str">
            <v>MC-1</v>
          </cell>
          <cell r="C932" t="str">
            <v>DRUM</v>
          </cell>
          <cell r="D932">
            <v>3.86</v>
          </cell>
          <cell r="E932">
            <v>58000</v>
          </cell>
          <cell r="F932">
            <v>223880</v>
          </cell>
          <cell r="G932">
            <v>58000</v>
          </cell>
          <cell r="H932">
            <v>223880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</row>
        <row r="933">
          <cell r="A933" t="str">
            <v>주철관 이형관</v>
          </cell>
          <cell r="B933" t="str">
            <v>D300M/M이상 D600M/M이하</v>
          </cell>
          <cell r="C933" t="str">
            <v>KG</v>
          </cell>
          <cell r="D933">
            <v>7938.6</v>
          </cell>
          <cell r="E933">
            <v>2500</v>
          </cell>
          <cell r="F933">
            <v>19846500</v>
          </cell>
          <cell r="G933">
            <v>2500</v>
          </cell>
          <cell r="H933">
            <v>19846500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</row>
        <row r="934">
          <cell r="A934" t="str">
            <v>이중벽 P.E관</v>
          </cell>
          <cell r="B934" t="str">
            <v>Φ350M/M</v>
          </cell>
          <cell r="C934" t="str">
            <v>본</v>
          </cell>
          <cell r="D934">
            <v>139</v>
          </cell>
          <cell r="E934">
            <v>201600</v>
          </cell>
          <cell r="F934">
            <v>28022400</v>
          </cell>
          <cell r="G934">
            <v>201600</v>
          </cell>
          <cell r="H934">
            <v>28022400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</row>
        <row r="935">
          <cell r="A935" t="str">
            <v>이중벽 P.E관 이경티</v>
          </cell>
          <cell r="B935" t="str">
            <v>Φ400X350M/M</v>
          </cell>
          <cell r="C935" t="str">
            <v>본</v>
          </cell>
          <cell r="D935">
            <v>1</v>
          </cell>
          <cell r="E935">
            <v>86390</v>
          </cell>
          <cell r="F935">
            <v>86390</v>
          </cell>
          <cell r="G935">
            <v>86390</v>
          </cell>
          <cell r="H935">
            <v>86390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</row>
        <row r="936">
          <cell r="A936" t="str">
            <v>P.E관(5회 사용)</v>
          </cell>
          <cell r="B936" t="str">
            <v>Φ1000M/M</v>
          </cell>
          <cell r="C936" t="str">
            <v>본</v>
          </cell>
          <cell r="D936">
            <v>14</v>
          </cell>
          <cell r="E936">
            <v>948400</v>
          </cell>
          <cell r="F936">
            <v>13277600</v>
          </cell>
          <cell r="G936">
            <v>948400</v>
          </cell>
          <cell r="H936">
            <v>13277600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</row>
        <row r="937">
          <cell r="A937" t="str">
            <v>이중벽 P.E관 지수단관</v>
          </cell>
          <cell r="B937" t="str">
            <v>Φ350M/M</v>
          </cell>
          <cell r="C937" t="str">
            <v>EA</v>
          </cell>
          <cell r="D937">
            <v>1</v>
          </cell>
          <cell r="E937">
            <v>55500</v>
          </cell>
          <cell r="F937">
            <v>55500</v>
          </cell>
          <cell r="G937">
            <v>55500</v>
          </cell>
          <cell r="H937">
            <v>55500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</row>
        <row r="938">
          <cell r="A938" t="str">
            <v>보조기층제</v>
          </cell>
          <cell r="C938" t="str">
            <v>M3</v>
          </cell>
          <cell r="D938">
            <v>551</v>
          </cell>
          <cell r="E938">
            <v>6300</v>
          </cell>
          <cell r="F938">
            <v>3471300</v>
          </cell>
          <cell r="G938">
            <v>6300</v>
          </cell>
          <cell r="H938">
            <v>3471300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</row>
        <row r="939">
          <cell r="A939" t="str">
            <v>주철관 접합부품(K.P메카니칼접합)</v>
          </cell>
          <cell r="B939" t="str">
            <v>D=150MM</v>
          </cell>
          <cell r="C939" t="str">
            <v>SET</v>
          </cell>
          <cell r="D939">
            <v>8</v>
          </cell>
          <cell r="E939">
            <v>9400</v>
          </cell>
          <cell r="F939">
            <v>75200</v>
          </cell>
          <cell r="G939">
            <v>9400</v>
          </cell>
          <cell r="H939">
            <v>75200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</row>
        <row r="940">
          <cell r="A940" t="str">
            <v>주철관 접합부품(K.P메카니칼접합)</v>
          </cell>
          <cell r="B940" t="str">
            <v>D=350MM</v>
          </cell>
          <cell r="C940" t="str">
            <v>SET</v>
          </cell>
          <cell r="D940">
            <v>685</v>
          </cell>
          <cell r="E940">
            <v>24000</v>
          </cell>
          <cell r="F940">
            <v>16440000</v>
          </cell>
          <cell r="G940">
            <v>24000</v>
          </cell>
          <cell r="H940">
            <v>16440000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</row>
        <row r="941">
          <cell r="A941" t="str">
            <v>주철관 접합부품(플랜지접합)</v>
          </cell>
          <cell r="B941" t="str">
            <v>D=100MM</v>
          </cell>
          <cell r="C941" t="str">
            <v>SET</v>
          </cell>
          <cell r="D941">
            <v>12</v>
          </cell>
          <cell r="E941">
            <v>1400</v>
          </cell>
          <cell r="F941">
            <v>16800</v>
          </cell>
          <cell r="G941">
            <v>1400</v>
          </cell>
          <cell r="H941">
            <v>16800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</row>
        <row r="942">
          <cell r="A942" t="str">
            <v>주철관 접합부품(플랜지접합)</v>
          </cell>
          <cell r="B942" t="str">
            <v>D=150MM</v>
          </cell>
          <cell r="C942" t="str">
            <v>SET</v>
          </cell>
          <cell r="D942">
            <v>18</v>
          </cell>
          <cell r="E942">
            <v>2100</v>
          </cell>
          <cell r="F942">
            <v>37800</v>
          </cell>
          <cell r="G942">
            <v>2100</v>
          </cell>
          <cell r="H942">
            <v>37800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</row>
        <row r="943">
          <cell r="A943" t="str">
            <v>주철관 접합부품(플랜지접합)</v>
          </cell>
          <cell r="B943" t="str">
            <v>D=400MM</v>
          </cell>
          <cell r="C943" t="str">
            <v>SET</v>
          </cell>
          <cell r="D943">
            <v>4</v>
          </cell>
          <cell r="E943">
            <v>5480</v>
          </cell>
          <cell r="F943">
            <v>21920</v>
          </cell>
          <cell r="G943">
            <v>5480</v>
          </cell>
          <cell r="H943">
            <v>21920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</row>
        <row r="949">
          <cell r="A949" t="str">
            <v>Ⅶ.G-LINE차집관로(중문동부P/S→접합정)</v>
          </cell>
          <cell r="C949" t="str">
            <v>식</v>
          </cell>
          <cell r="D949">
            <v>1</v>
          </cell>
          <cell r="F949">
            <v>166627323</v>
          </cell>
          <cell r="H949">
            <v>81581393</v>
          </cell>
          <cell r="J949">
            <v>68351946</v>
          </cell>
          <cell r="L949">
            <v>16693984</v>
          </cell>
        </row>
        <row r="951">
          <cell r="A951" t="str">
            <v>1. 토    공</v>
          </cell>
          <cell r="F951">
            <v>92178405</v>
          </cell>
          <cell r="H951">
            <v>59813985</v>
          </cell>
          <cell r="J951">
            <v>24138303</v>
          </cell>
          <cell r="L951">
            <v>8226117</v>
          </cell>
        </row>
        <row r="952">
          <cell r="A952" t="str">
            <v>터파기:보조기층</v>
          </cell>
          <cell r="B952" t="str">
            <v>B.H 0.7㎥</v>
          </cell>
          <cell r="C952" t="str">
            <v>M3</v>
          </cell>
          <cell r="D952">
            <v>448.89</v>
          </cell>
          <cell r="E952">
            <v>1100</v>
          </cell>
          <cell r="F952">
            <v>493779</v>
          </cell>
          <cell r="G952">
            <v>300</v>
          </cell>
          <cell r="H952">
            <v>134667</v>
          </cell>
          <cell r="I952">
            <v>400</v>
          </cell>
          <cell r="J952">
            <v>179556</v>
          </cell>
          <cell r="K952">
            <v>400</v>
          </cell>
          <cell r="L952">
            <v>179556</v>
          </cell>
          <cell r="M952" t="str">
            <v>#.1</v>
          </cell>
        </row>
        <row r="953">
          <cell r="A953" t="str">
            <v>터파기:토사(육상),기계80+인력20</v>
          </cell>
          <cell r="B953" t="str">
            <v>B.H 0.7㎥</v>
          </cell>
          <cell r="C953" t="str">
            <v>M3</v>
          </cell>
          <cell r="D953">
            <v>2778.3</v>
          </cell>
          <cell r="E953">
            <v>2000</v>
          </cell>
          <cell r="F953">
            <v>5556600</v>
          </cell>
          <cell r="G953">
            <v>100</v>
          </cell>
          <cell r="H953">
            <v>277830</v>
          </cell>
          <cell r="I953">
            <v>1600</v>
          </cell>
          <cell r="J953">
            <v>4445280</v>
          </cell>
          <cell r="K953">
            <v>300</v>
          </cell>
          <cell r="L953">
            <v>833490</v>
          </cell>
          <cell r="M953" t="str">
            <v>#.2</v>
          </cell>
        </row>
        <row r="954">
          <cell r="A954" t="str">
            <v>기계터파기(연암)</v>
          </cell>
          <cell r="B954" t="str">
            <v>B.H0.7+브레이커</v>
          </cell>
          <cell r="C954" t="str">
            <v>M3</v>
          </cell>
          <cell r="D954">
            <v>101.85</v>
          </cell>
          <cell r="E954">
            <v>18400</v>
          </cell>
          <cell r="F954">
            <v>1874040</v>
          </cell>
          <cell r="G954">
            <v>2800</v>
          </cell>
          <cell r="H954">
            <v>285180</v>
          </cell>
          <cell r="I954">
            <v>7300</v>
          </cell>
          <cell r="J954">
            <v>743505</v>
          </cell>
          <cell r="K954">
            <v>8300</v>
          </cell>
          <cell r="L954">
            <v>845355</v>
          </cell>
          <cell r="M954" t="str">
            <v>#.3</v>
          </cell>
        </row>
        <row r="955">
          <cell r="A955" t="str">
            <v>되메우기 및 다짐</v>
          </cell>
          <cell r="B955" t="str">
            <v>B.H 0.7+플래이트 콤펙터</v>
          </cell>
          <cell r="C955" t="str">
            <v>M3</v>
          </cell>
          <cell r="D955">
            <v>2147.2399999999998</v>
          </cell>
          <cell r="E955">
            <v>3500</v>
          </cell>
          <cell r="F955">
            <v>7515340</v>
          </cell>
          <cell r="G955">
            <v>400</v>
          </cell>
          <cell r="H955">
            <v>858896</v>
          </cell>
          <cell r="I955">
            <v>2600</v>
          </cell>
          <cell r="J955">
            <v>5582824</v>
          </cell>
          <cell r="K955">
            <v>500</v>
          </cell>
          <cell r="L955">
            <v>1073620</v>
          </cell>
          <cell r="M955" t="str">
            <v>#.4</v>
          </cell>
        </row>
        <row r="956">
          <cell r="A956" t="str">
            <v>사토운반:보조기층</v>
          </cell>
          <cell r="B956" t="str">
            <v>B.H0.7 + D.T15</v>
          </cell>
          <cell r="C956" t="str">
            <v>M3</v>
          </cell>
          <cell r="D956">
            <v>448.89</v>
          </cell>
          <cell r="E956">
            <v>7300</v>
          </cell>
          <cell r="F956">
            <v>3276897</v>
          </cell>
          <cell r="G956">
            <v>2700</v>
          </cell>
          <cell r="H956">
            <v>1212003</v>
          </cell>
          <cell r="I956">
            <v>2100</v>
          </cell>
          <cell r="J956">
            <v>942669</v>
          </cell>
          <cell r="K956">
            <v>2500</v>
          </cell>
          <cell r="L956">
            <v>1122225</v>
          </cell>
          <cell r="M956" t="str">
            <v>#.6</v>
          </cell>
        </row>
        <row r="957">
          <cell r="A957" t="str">
            <v>사토운반:연암</v>
          </cell>
          <cell r="B957" t="str">
            <v>B.H0.7 + D.T15</v>
          </cell>
          <cell r="C957" t="str">
            <v>M3</v>
          </cell>
          <cell r="D957">
            <v>101.85</v>
          </cell>
          <cell r="E957">
            <v>12000</v>
          </cell>
          <cell r="F957">
            <v>1222200</v>
          </cell>
          <cell r="G957">
            <v>4500</v>
          </cell>
          <cell r="H957">
            <v>458325</v>
          </cell>
          <cell r="I957">
            <v>3500</v>
          </cell>
          <cell r="J957">
            <v>356475</v>
          </cell>
          <cell r="K957">
            <v>4000</v>
          </cell>
          <cell r="L957">
            <v>407400</v>
          </cell>
          <cell r="M957" t="str">
            <v>#.7</v>
          </cell>
        </row>
        <row r="958">
          <cell r="A958" t="str">
            <v>모래부설 및 다짐(B.H 0.7M3,관로기초)</v>
          </cell>
          <cell r="B958" t="str">
            <v>기계90%+인력10%</v>
          </cell>
          <cell r="C958" t="str">
            <v>M3</v>
          </cell>
          <cell r="D958">
            <v>392.62</v>
          </cell>
          <cell r="E958">
            <v>2300</v>
          </cell>
          <cell r="F958">
            <v>903026</v>
          </cell>
          <cell r="G958">
            <v>200</v>
          </cell>
          <cell r="H958">
            <v>78524</v>
          </cell>
          <cell r="I958">
            <v>1600</v>
          </cell>
          <cell r="J958">
            <v>628192</v>
          </cell>
          <cell r="K958">
            <v>500</v>
          </cell>
          <cell r="L958">
            <v>196310</v>
          </cell>
          <cell r="M958" t="str">
            <v>#.8</v>
          </cell>
        </row>
        <row r="959">
          <cell r="A959" t="str">
            <v>바닥면 고르기</v>
          </cell>
          <cell r="B959" t="str">
            <v>연암</v>
          </cell>
          <cell r="C959" t="str">
            <v>M2</v>
          </cell>
          <cell r="D959">
            <v>79.209999999999994</v>
          </cell>
          <cell r="E959">
            <v>5400</v>
          </cell>
          <cell r="F959">
            <v>427734</v>
          </cell>
          <cell r="G959">
            <v>500</v>
          </cell>
          <cell r="H959">
            <v>39605</v>
          </cell>
          <cell r="I959">
            <v>4600</v>
          </cell>
          <cell r="J959">
            <v>364366</v>
          </cell>
          <cell r="K959">
            <v>300</v>
          </cell>
          <cell r="L959">
            <v>23763</v>
          </cell>
          <cell r="M959" t="str">
            <v>No.2</v>
          </cell>
        </row>
        <row r="960">
          <cell r="A960" t="str">
            <v>아스팔트포장 절단</v>
          </cell>
          <cell r="C960" t="str">
            <v>M</v>
          </cell>
          <cell r="D960">
            <v>1717.43</v>
          </cell>
          <cell r="E960">
            <v>1800</v>
          </cell>
          <cell r="F960">
            <v>3091374</v>
          </cell>
          <cell r="G960">
            <v>900</v>
          </cell>
          <cell r="H960">
            <v>1545687</v>
          </cell>
          <cell r="I960">
            <v>800</v>
          </cell>
          <cell r="J960">
            <v>1373944</v>
          </cell>
          <cell r="K960">
            <v>100</v>
          </cell>
          <cell r="L960">
            <v>171743</v>
          </cell>
          <cell r="M960" t="str">
            <v>No.3</v>
          </cell>
        </row>
        <row r="961">
          <cell r="A961" t="str">
            <v>아스팔트포장 파취</v>
          </cell>
          <cell r="B961" t="str">
            <v>기계</v>
          </cell>
          <cell r="C961" t="str">
            <v>M3</v>
          </cell>
          <cell r="D961">
            <v>236.23</v>
          </cell>
          <cell r="E961">
            <v>15300</v>
          </cell>
          <cell r="F961">
            <v>3614319</v>
          </cell>
          <cell r="G961">
            <v>2300</v>
          </cell>
          <cell r="H961">
            <v>543329</v>
          </cell>
          <cell r="I961">
            <v>6300</v>
          </cell>
          <cell r="J961">
            <v>1488249</v>
          </cell>
          <cell r="K961">
            <v>6700</v>
          </cell>
          <cell r="L961">
            <v>1582741</v>
          </cell>
          <cell r="M961" t="str">
            <v>#.10</v>
          </cell>
        </row>
        <row r="962">
          <cell r="A962" t="str">
            <v>아스팔트 포장포설</v>
          </cell>
          <cell r="B962" t="str">
            <v>기층10cm+표층5cm</v>
          </cell>
          <cell r="C962" t="str">
            <v>a</v>
          </cell>
          <cell r="D962">
            <v>15.75</v>
          </cell>
          <cell r="E962">
            <v>3812100</v>
          </cell>
          <cell r="F962">
            <v>60040575</v>
          </cell>
          <cell r="G962">
            <v>3372300</v>
          </cell>
          <cell r="H962">
            <v>53113725</v>
          </cell>
          <cell r="I962">
            <v>409100</v>
          </cell>
          <cell r="J962">
            <v>6443325</v>
          </cell>
          <cell r="K962">
            <v>30700</v>
          </cell>
          <cell r="L962">
            <v>483525</v>
          </cell>
          <cell r="M962" t="str">
            <v>No.4</v>
          </cell>
        </row>
        <row r="963">
          <cell r="A963" t="str">
            <v>보조기층포설 및 다짐</v>
          </cell>
          <cell r="B963" t="str">
            <v>T=30cm</v>
          </cell>
          <cell r="C963" t="str">
            <v>M3</v>
          </cell>
          <cell r="D963">
            <v>448.89</v>
          </cell>
          <cell r="E963">
            <v>2800</v>
          </cell>
          <cell r="F963">
            <v>1256892</v>
          </cell>
          <cell r="G963">
            <v>400</v>
          </cell>
          <cell r="H963">
            <v>179556</v>
          </cell>
          <cell r="I963">
            <v>1700</v>
          </cell>
          <cell r="J963">
            <v>763113</v>
          </cell>
          <cell r="K963">
            <v>700</v>
          </cell>
          <cell r="L963">
            <v>314223</v>
          </cell>
          <cell r="M963" t="str">
            <v>#.11</v>
          </cell>
        </row>
        <row r="964">
          <cell r="A964" t="str">
            <v>폐기물운반</v>
          </cell>
          <cell r="B964" t="str">
            <v>B.H0.7 + D.T15</v>
          </cell>
          <cell r="C964" t="str">
            <v>M3</v>
          </cell>
          <cell r="D964">
            <v>236.23</v>
          </cell>
          <cell r="E964">
            <v>12300</v>
          </cell>
          <cell r="F964">
            <v>2905629</v>
          </cell>
          <cell r="G964">
            <v>4600</v>
          </cell>
          <cell r="H964">
            <v>1086658</v>
          </cell>
          <cell r="I964">
            <v>3500</v>
          </cell>
          <cell r="J964">
            <v>826805</v>
          </cell>
          <cell r="K964">
            <v>4200</v>
          </cell>
          <cell r="L964">
            <v>992166</v>
          </cell>
          <cell r="M964" t="str">
            <v>#.12</v>
          </cell>
        </row>
        <row r="966">
          <cell r="A966" t="str">
            <v>2. 관 로 공</v>
          </cell>
          <cell r="F966">
            <v>38641360</v>
          </cell>
          <cell r="H966">
            <v>10090760</v>
          </cell>
          <cell r="J966">
            <v>23383800</v>
          </cell>
          <cell r="L966">
            <v>5166800</v>
          </cell>
        </row>
        <row r="967">
          <cell r="A967" t="str">
            <v>K.P메카니칼접합및부설(기계)</v>
          </cell>
          <cell r="B967" t="str">
            <v>ø450M/M</v>
          </cell>
          <cell r="C967" t="str">
            <v>개소</v>
          </cell>
          <cell r="D967">
            <v>228</v>
          </cell>
          <cell r="E967">
            <v>139100</v>
          </cell>
          <cell r="F967">
            <v>31714800</v>
          </cell>
          <cell r="G967">
            <v>39700</v>
          </cell>
          <cell r="H967">
            <v>9051600</v>
          </cell>
          <cell r="I967">
            <v>78600</v>
          </cell>
          <cell r="J967">
            <v>17920800</v>
          </cell>
          <cell r="K967">
            <v>20800</v>
          </cell>
          <cell r="L967">
            <v>4742400</v>
          </cell>
          <cell r="M967" t="str">
            <v>No.63</v>
          </cell>
        </row>
        <row r="968">
          <cell r="A968" t="str">
            <v>레미콘타설</v>
          </cell>
          <cell r="B968" t="str">
            <v>무근구조물</v>
          </cell>
          <cell r="C968" t="str">
            <v>M3</v>
          </cell>
          <cell r="D968">
            <v>58.88</v>
          </cell>
          <cell r="E968">
            <v>16000</v>
          </cell>
          <cell r="F968">
            <v>942080</v>
          </cell>
          <cell r="G968">
            <v>0</v>
          </cell>
          <cell r="H968">
            <v>0</v>
          </cell>
          <cell r="I968">
            <v>16000</v>
          </cell>
          <cell r="J968">
            <v>942080</v>
          </cell>
          <cell r="K968">
            <v>0</v>
          </cell>
          <cell r="L968">
            <v>0</v>
          </cell>
          <cell r="M968" t="str">
            <v>No.10</v>
          </cell>
        </row>
        <row r="969">
          <cell r="A969" t="str">
            <v>합판거푸집</v>
          </cell>
          <cell r="B969" t="str">
            <v>0-7m:6회</v>
          </cell>
          <cell r="C969" t="str">
            <v>M2</v>
          </cell>
          <cell r="D969">
            <v>229.14</v>
          </cell>
          <cell r="E969">
            <v>12000</v>
          </cell>
          <cell r="F969">
            <v>2749680</v>
          </cell>
          <cell r="G969">
            <v>4000</v>
          </cell>
          <cell r="H969">
            <v>916560</v>
          </cell>
          <cell r="I969">
            <v>8000</v>
          </cell>
          <cell r="J969">
            <v>1833120</v>
          </cell>
          <cell r="K969">
            <v>0</v>
          </cell>
          <cell r="L969">
            <v>0</v>
          </cell>
          <cell r="M969" t="str">
            <v>No.11</v>
          </cell>
        </row>
        <row r="970">
          <cell r="A970" t="str">
            <v>주철관 절단</v>
          </cell>
          <cell r="B970" t="str">
            <v>ø450M/M</v>
          </cell>
          <cell r="C970" t="str">
            <v>개소</v>
          </cell>
          <cell r="D970">
            <v>35</v>
          </cell>
          <cell r="E970">
            <v>30800</v>
          </cell>
          <cell r="F970">
            <v>1078000</v>
          </cell>
          <cell r="G970">
            <v>1500</v>
          </cell>
          <cell r="H970">
            <v>52500</v>
          </cell>
          <cell r="I970">
            <v>29000</v>
          </cell>
          <cell r="J970">
            <v>1015000</v>
          </cell>
          <cell r="K970">
            <v>300</v>
          </cell>
          <cell r="L970">
            <v>10500</v>
          </cell>
          <cell r="M970" t="str">
            <v>No.64</v>
          </cell>
        </row>
        <row r="971">
          <cell r="A971" t="str">
            <v>K.P메카니칼접합및부설(기계)</v>
          </cell>
          <cell r="B971" t="str">
            <v>ø200M/M(이형관)</v>
          </cell>
          <cell r="C971" t="str">
            <v>개소</v>
          </cell>
          <cell r="D971">
            <v>1</v>
          </cell>
          <cell r="E971">
            <v>14300</v>
          </cell>
          <cell r="F971">
            <v>14300</v>
          </cell>
          <cell r="G971">
            <v>0</v>
          </cell>
          <cell r="H971">
            <v>0</v>
          </cell>
          <cell r="I971">
            <v>10000</v>
          </cell>
          <cell r="J971">
            <v>10000</v>
          </cell>
          <cell r="K971">
            <v>4300</v>
          </cell>
          <cell r="L971">
            <v>4300</v>
          </cell>
          <cell r="M971" t="str">
            <v>No.38</v>
          </cell>
        </row>
        <row r="972">
          <cell r="A972" t="str">
            <v>K.P메카니칼접합및부설(기계)</v>
          </cell>
          <cell r="B972" t="str">
            <v>ø450M/M(이형관)</v>
          </cell>
          <cell r="C972" t="str">
            <v>개소</v>
          </cell>
          <cell r="D972">
            <v>52</v>
          </cell>
          <cell r="E972">
            <v>31400</v>
          </cell>
          <cell r="F972">
            <v>1632800</v>
          </cell>
          <cell r="G972">
            <v>0</v>
          </cell>
          <cell r="H972">
            <v>0</v>
          </cell>
          <cell r="I972">
            <v>25500</v>
          </cell>
          <cell r="J972">
            <v>1326000</v>
          </cell>
          <cell r="K972">
            <v>5900</v>
          </cell>
          <cell r="L972">
            <v>306800</v>
          </cell>
          <cell r="M972" t="str">
            <v>No.65</v>
          </cell>
        </row>
        <row r="973">
          <cell r="A973" t="str">
            <v>플랜지관 접합및부설</v>
          </cell>
          <cell r="B973" t="str">
            <v>ø200M/M(이형관)</v>
          </cell>
          <cell r="C973" t="str">
            <v>개소</v>
          </cell>
          <cell r="D973">
            <v>2</v>
          </cell>
          <cell r="E973">
            <v>45400</v>
          </cell>
          <cell r="F973">
            <v>90800</v>
          </cell>
          <cell r="G973">
            <v>600</v>
          </cell>
          <cell r="H973">
            <v>1200</v>
          </cell>
          <cell r="I973">
            <v>44800</v>
          </cell>
          <cell r="J973">
            <v>89600</v>
          </cell>
          <cell r="K973">
            <v>0</v>
          </cell>
          <cell r="L973">
            <v>0</v>
          </cell>
          <cell r="M973" t="str">
            <v>No.39</v>
          </cell>
        </row>
        <row r="974">
          <cell r="A974" t="str">
            <v>제수변접합및부설</v>
          </cell>
          <cell r="B974" t="str">
            <v>기계:Φ100mm</v>
          </cell>
          <cell r="C974" t="str">
            <v>개소</v>
          </cell>
          <cell r="D974">
            <v>2</v>
          </cell>
          <cell r="E974">
            <v>79500</v>
          </cell>
          <cell r="F974">
            <v>159000</v>
          </cell>
          <cell r="G974">
            <v>12200</v>
          </cell>
          <cell r="H974">
            <v>24400</v>
          </cell>
          <cell r="I974">
            <v>47300</v>
          </cell>
          <cell r="J974">
            <v>94600</v>
          </cell>
          <cell r="K974">
            <v>20000</v>
          </cell>
          <cell r="L974">
            <v>40000</v>
          </cell>
          <cell r="M974" t="str">
            <v>No.48</v>
          </cell>
        </row>
        <row r="975">
          <cell r="A975" t="str">
            <v>제수변접합및부설</v>
          </cell>
          <cell r="B975" t="str">
            <v>기계:Φ200mm</v>
          </cell>
          <cell r="C975" t="str">
            <v>개소</v>
          </cell>
          <cell r="D975">
            <v>1</v>
          </cell>
          <cell r="E975">
            <v>107300</v>
          </cell>
          <cell r="F975">
            <v>107300</v>
          </cell>
          <cell r="G975">
            <v>17900</v>
          </cell>
          <cell r="H975">
            <v>17900</v>
          </cell>
          <cell r="I975">
            <v>63200</v>
          </cell>
          <cell r="J975">
            <v>63200</v>
          </cell>
          <cell r="K975">
            <v>26200</v>
          </cell>
          <cell r="L975">
            <v>26200</v>
          </cell>
          <cell r="M975" t="str">
            <v>No.66</v>
          </cell>
        </row>
        <row r="976">
          <cell r="A976" t="str">
            <v>공기변접합및부설</v>
          </cell>
          <cell r="B976" t="str">
            <v>기계:Φ100mm</v>
          </cell>
          <cell r="C976" t="str">
            <v>개소</v>
          </cell>
          <cell r="D976">
            <v>2</v>
          </cell>
          <cell r="E976">
            <v>76300</v>
          </cell>
          <cell r="F976">
            <v>152600</v>
          </cell>
          <cell r="G976">
            <v>13300</v>
          </cell>
          <cell r="H976">
            <v>26600</v>
          </cell>
          <cell r="I976">
            <v>44700</v>
          </cell>
          <cell r="J976">
            <v>89400</v>
          </cell>
          <cell r="K976">
            <v>18300</v>
          </cell>
          <cell r="L976">
            <v>36600</v>
          </cell>
          <cell r="M976" t="str">
            <v>No.50</v>
          </cell>
        </row>
        <row r="978">
          <cell r="A978" t="str">
            <v>3. 구조물공</v>
          </cell>
          <cell r="F978">
            <v>5997267</v>
          </cell>
          <cell r="H978">
            <v>1200723</v>
          </cell>
          <cell r="J978">
            <v>4741079</v>
          </cell>
          <cell r="L978">
            <v>55465</v>
          </cell>
        </row>
        <row r="979">
          <cell r="A979" t="str">
            <v>레미콘타설</v>
          </cell>
          <cell r="B979" t="str">
            <v>무근구조물</v>
          </cell>
          <cell r="C979" t="str">
            <v>M3</v>
          </cell>
          <cell r="D979">
            <v>3.41</v>
          </cell>
          <cell r="E979">
            <v>16000</v>
          </cell>
          <cell r="F979">
            <v>54560</v>
          </cell>
          <cell r="G979">
            <v>0</v>
          </cell>
          <cell r="H979">
            <v>0</v>
          </cell>
          <cell r="I979">
            <v>16000</v>
          </cell>
          <cell r="J979">
            <v>54560</v>
          </cell>
          <cell r="K979">
            <v>0</v>
          </cell>
          <cell r="L979">
            <v>0</v>
          </cell>
          <cell r="M979" t="str">
            <v>No.10</v>
          </cell>
        </row>
        <row r="980">
          <cell r="A980" t="str">
            <v>레미콘타설</v>
          </cell>
          <cell r="B980" t="str">
            <v>철근구조물</v>
          </cell>
          <cell r="C980" t="str">
            <v>M3</v>
          </cell>
          <cell r="D980">
            <v>40.450000000000003</v>
          </cell>
          <cell r="E980">
            <v>21700</v>
          </cell>
          <cell r="F980">
            <v>877765</v>
          </cell>
          <cell r="G980">
            <v>400</v>
          </cell>
          <cell r="H980">
            <v>16180</v>
          </cell>
          <cell r="I980">
            <v>21000</v>
          </cell>
          <cell r="J980">
            <v>849450</v>
          </cell>
          <cell r="K980">
            <v>300</v>
          </cell>
          <cell r="L980">
            <v>12135</v>
          </cell>
          <cell r="M980" t="str">
            <v>No.14</v>
          </cell>
        </row>
        <row r="981">
          <cell r="A981" t="str">
            <v>합판거푸집</v>
          </cell>
          <cell r="B981" t="str">
            <v>0-7m:6회</v>
          </cell>
          <cell r="C981" t="str">
            <v>M2</v>
          </cell>
          <cell r="D981">
            <v>4.82</v>
          </cell>
          <cell r="E981">
            <v>12000</v>
          </cell>
          <cell r="F981">
            <v>57840</v>
          </cell>
          <cell r="G981">
            <v>4000</v>
          </cell>
          <cell r="H981">
            <v>19280</v>
          </cell>
          <cell r="I981">
            <v>8000</v>
          </cell>
          <cell r="J981">
            <v>38560</v>
          </cell>
          <cell r="K981">
            <v>0</v>
          </cell>
          <cell r="L981">
            <v>0</v>
          </cell>
          <cell r="M981" t="str">
            <v>No.11</v>
          </cell>
        </row>
        <row r="982">
          <cell r="A982" t="str">
            <v>합판거푸집</v>
          </cell>
          <cell r="B982" t="str">
            <v>0-7m:3회</v>
          </cell>
          <cell r="C982" t="str">
            <v>M2</v>
          </cell>
          <cell r="D982">
            <v>131.74</v>
          </cell>
          <cell r="E982">
            <v>17100</v>
          </cell>
          <cell r="F982">
            <v>2252754</v>
          </cell>
          <cell r="G982">
            <v>5300</v>
          </cell>
          <cell r="H982">
            <v>698222</v>
          </cell>
          <cell r="I982">
            <v>11800</v>
          </cell>
          <cell r="J982">
            <v>1554532</v>
          </cell>
          <cell r="K982">
            <v>0</v>
          </cell>
          <cell r="L982">
            <v>0</v>
          </cell>
          <cell r="M982" t="str">
            <v>No.15</v>
          </cell>
        </row>
        <row r="983">
          <cell r="A983" t="str">
            <v>원형거푸집</v>
          </cell>
          <cell r="B983" t="str">
            <v>3 회</v>
          </cell>
          <cell r="C983" t="str">
            <v>M2</v>
          </cell>
          <cell r="D983">
            <v>6.6</v>
          </cell>
          <cell r="E983">
            <v>38600</v>
          </cell>
          <cell r="F983">
            <v>254760</v>
          </cell>
          <cell r="G983">
            <v>11500</v>
          </cell>
          <cell r="H983">
            <v>75900</v>
          </cell>
          <cell r="I983">
            <v>27100</v>
          </cell>
          <cell r="J983">
            <v>178860</v>
          </cell>
          <cell r="K983">
            <v>0</v>
          </cell>
          <cell r="L983">
            <v>0</v>
          </cell>
          <cell r="M983" t="str">
            <v>No.16</v>
          </cell>
        </row>
        <row r="984">
          <cell r="A984" t="str">
            <v>시공이음 설치</v>
          </cell>
          <cell r="B984" t="str">
            <v>PVC,B=150X5mm</v>
          </cell>
          <cell r="C984" t="str">
            <v>M</v>
          </cell>
          <cell r="D984">
            <v>24.76</v>
          </cell>
          <cell r="E984">
            <v>13700</v>
          </cell>
          <cell r="F984">
            <v>339212</v>
          </cell>
          <cell r="G984">
            <v>2400</v>
          </cell>
          <cell r="H984">
            <v>59424</v>
          </cell>
          <cell r="I984">
            <v>11300</v>
          </cell>
          <cell r="J984">
            <v>279788</v>
          </cell>
          <cell r="K984">
            <v>0</v>
          </cell>
          <cell r="L984">
            <v>0</v>
          </cell>
          <cell r="M984" t="str">
            <v>No.17</v>
          </cell>
        </row>
        <row r="985">
          <cell r="A985" t="str">
            <v>철근가공및조립</v>
          </cell>
          <cell r="B985" t="str">
            <v>보통</v>
          </cell>
          <cell r="C985" t="str">
            <v>TON</v>
          </cell>
          <cell r="D985">
            <v>2.1240000000000001</v>
          </cell>
          <cell r="E985">
            <v>327000</v>
          </cell>
          <cell r="F985">
            <v>694548</v>
          </cell>
          <cell r="G985">
            <v>4000</v>
          </cell>
          <cell r="H985">
            <v>8496</v>
          </cell>
          <cell r="I985">
            <v>317000</v>
          </cell>
          <cell r="J985">
            <v>673308</v>
          </cell>
          <cell r="K985">
            <v>6000</v>
          </cell>
          <cell r="L985">
            <v>12744</v>
          </cell>
          <cell r="M985" t="str">
            <v>No.18</v>
          </cell>
        </row>
        <row r="986">
          <cell r="A986" t="str">
            <v>잡석부설(B.H 0.7)</v>
          </cell>
          <cell r="B986" t="str">
            <v>기계90%+인력10%</v>
          </cell>
          <cell r="C986" t="str">
            <v>M3</v>
          </cell>
          <cell r="D986">
            <v>0.26</v>
          </cell>
          <cell r="E986">
            <v>3000</v>
          </cell>
          <cell r="F986">
            <v>780</v>
          </cell>
          <cell r="G986">
            <v>200</v>
          </cell>
          <cell r="H986">
            <v>52</v>
          </cell>
          <cell r="I986">
            <v>2500</v>
          </cell>
          <cell r="J986">
            <v>650</v>
          </cell>
          <cell r="K986">
            <v>300</v>
          </cell>
          <cell r="L986">
            <v>78</v>
          </cell>
          <cell r="M986" t="str">
            <v>#.5</v>
          </cell>
        </row>
        <row r="987">
          <cell r="A987" t="str">
            <v>사다리설치(STS)</v>
          </cell>
          <cell r="C987" t="str">
            <v>M</v>
          </cell>
          <cell r="D987">
            <v>7.22</v>
          </cell>
          <cell r="E987">
            <v>10900</v>
          </cell>
          <cell r="F987">
            <v>78698</v>
          </cell>
          <cell r="G987">
            <v>6600</v>
          </cell>
          <cell r="H987">
            <v>47652</v>
          </cell>
          <cell r="I987">
            <v>4100</v>
          </cell>
          <cell r="J987">
            <v>29602</v>
          </cell>
          <cell r="K987">
            <v>200</v>
          </cell>
          <cell r="L987">
            <v>1444</v>
          </cell>
          <cell r="M987" t="str">
            <v>No.19</v>
          </cell>
        </row>
        <row r="988">
          <cell r="A988" t="str">
            <v>맨홀뚜껑설치</v>
          </cell>
          <cell r="B988" t="str">
            <v>(주철재)</v>
          </cell>
          <cell r="C988" t="str">
            <v>조</v>
          </cell>
          <cell r="D988">
            <v>5</v>
          </cell>
          <cell r="E988">
            <v>45800</v>
          </cell>
          <cell r="F988">
            <v>229000</v>
          </cell>
          <cell r="G988">
            <v>0</v>
          </cell>
          <cell r="H988">
            <v>0</v>
          </cell>
          <cell r="I988">
            <v>45800</v>
          </cell>
          <cell r="J988">
            <v>229000</v>
          </cell>
          <cell r="K988">
            <v>0</v>
          </cell>
          <cell r="L988">
            <v>0</v>
          </cell>
          <cell r="M988" t="str">
            <v>No.20</v>
          </cell>
        </row>
        <row r="989">
          <cell r="A989" t="str">
            <v>강관비계</v>
          </cell>
          <cell r="B989" t="str">
            <v>3개월</v>
          </cell>
          <cell r="C989" t="str">
            <v>M2</v>
          </cell>
          <cell r="D989">
            <v>96.88</v>
          </cell>
          <cell r="E989">
            <v>9200</v>
          </cell>
          <cell r="F989">
            <v>891296</v>
          </cell>
          <cell r="G989">
            <v>2300</v>
          </cell>
          <cell r="H989">
            <v>222824</v>
          </cell>
          <cell r="I989">
            <v>6600</v>
          </cell>
          <cell r="J989">
            <v>639408</v>
          </cell>
          <cell r="K989">
            <v>300</v>
          </cell>
          <cell r="L989">
            <v>29064</v>
          </cell>
          <cell r="M989" t="str">
            <v>No.33</v>
          </cell>
        </row>
        <row r="990">
          <cell r="A990" t="str">
            <v>강관동바리(3개월)</v>
          </cell>
          <cell r="B990" t="str">
            <v>H=0-4.2M</v>
          </cell>
          <cell r="C990" t="str">
            <v>공M3</v>
          </cell>
          <cell r="D990">
            <v>12</v>
          </cell>
          <cell r="E990">
            <v>6300</v>
          </cell>
          <cell r="F990">
            <v>75600</v>
          </cell>
          <cell r="G990">
            <v>200</v>
          </cell>
          <cell r="H990">
            <v>2400</v>
          </cell>
          <cell r="I990">
            <v>6100</v>
          </cell>
          <cell r="J990">
            <v>73200</v>
          </cell>
          <cell r="K990">
            <v>0</v>
          </cell>
          <cell r="L990">
            <v>0</v>
          </cell>
          <cell r="M990" t="str">
            <v>No.21</v>
          </cell>
        </row>
        <row r="991">
          <cell r="A991" t="str">
            <v>양생(비닐)</v>
          </cell>
          <cell r="C991" t="str">
            <v>M2</v>
          </cell>
          <cell r="D991">
            <v>14.22</v>
          </cell>
          <cell r="E991">
            <v>900</v>
          </cell>
          <cell r="F991">
            <v>12798</v>
          </cell>
          <cell r="G991">
            <v>700</v>
          </cell>
          <cell r="H991">
            <v>9954</v>
          </cell>
          <cell r="I991">
            <v>200</v>
          </cell>
          <cell r="J991">
            <v>2844</v>
          </cell>
          <cell r="K991">
            <v>0</v>
          </cell>
          <cell r="L991">
            <v>0</v>
          </cell>
          <cell r="M991" t="str">
            <v>No.8</v>
          </cell>
        </row>
        <row r="992">
          <cell r="A992" t="str">
            <v>시공이음면정리(치핑)</v>
          </cell>
          <cell r="B992" t="str">
            <v>인력</v>
          </cell>
          <cell r="C992" t="str">
            <v>M2</v>
          </cell>
          <cell r="D992">
            <v>6.99</v>
          </cell>
          <cell r="E992">
            <v>19000</v>
          </cell>
          <cell r="F992">
            <v>132810</v>
          </cell>
          <cell r="G992">
            <v>500</v>
          </cell>
          <cell r="H992">
            <v>3495</v>
          </cell>
          <cell r="I992">
            <v>18500</v>
          </cell>
          <cell r="J992">
            <v>129315</v>
          </cell>
          <cell r="K992">
            <v>0</v>
          </cell>
          <cell r="L992">
            <v>0</v>
          </cell>
          <cell r="M992" t="str">
            <v>No.22</v>
          </cell>
        </row>
        <row r="993">
          <cell r="A993" t="str">
            <v>스페이서(T=75MM)</v>
          </cell>
          <cell r="C993" t="str">
            <v>EA</v>
          </cell>
          <cell r="D993">
            <v>21</v>
          </cell>
          <cell r="E993">
            <v>100</v>
          </cell>
          <cell r="F993">
            <v>2100</v>
          </cell>
          <cell r="G993">
            <v>100</v>
          </cell>
          <cell r="H993">
            <v>2100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</row>
        <row r="994">
          <cell r="A994" t="str">
            <v>수팽창고무지수판 설치</v>
          </cell>
          <cell r="B994" t="str">
            <v>20X10</v>
          </cell>
          <cell r="C994" t="str">
            <v>M</v>
          </cell>
          <cell r="D994">
            <v>9.74</v>
          </cell>
          <cell r="E994">
            <v>3900</v>
          </cell>
          <cell r="F994">
            <v>37986</v>
          </cell>
          <cell r="G994">
            <v>3100</v>
          </cell>
          <cell r="H994">
            <v>30194</v>
          </cell>
          <cell r="I994">
            <v>800</v>
          </cell>
          <cell r="J994">
            <v>7792</v>
          </cell>
          <cell r="K994">
            <v>0</v>
          </cell>
          <cell r="L994">
            <v>0</v>
          </cell>
          <cell r="M994" t="str">
            <v>No.23</v>
          </cell>
        </row>
        <row r="995">
          <cell r="A995" t="str">
            <v>P.V.C 파이프(VG1)</v>
          </cell>
          <cell r="B995" t="str">
            <v>Φ100M/M</v>
          </cell>
          <cell r="C995" t="str">
            <v>M</v>
          </cell>
          <cell r="D995">
            <v>0.7</v>
          </cell>
          <cell r="E995">
            <v>6800</v>
          </cell>
          <cell r="F995">
            <v>4760</v>
          </cell>
          <cell r="G995">
            <v>6500</v>
          </cell>
          <cell r="H995">
            <v>4550</v>
          </cell>
          <cell r="I995">
            <v>300</v>
          </cell>
          <cell r="J995">
            <v>210</v>
          </cell>
          <cell r="K995">
            <v>0</v>
          </cell>
          <cell r="L995">
            <v>0</v>
          </cell>
        </row>
        <row r="997">
          <cell r="A997" t="str">
            <v>4. 부대시설공</v>
          </cell>
          <cell r="F997">
            <v>24902906</v>
          </cell>
          <cell r="H997">
            <v>9448525</v>
          </cell>
          <cell r="J997">
            <v>14967964</v>
          </cell>
          <cell r="L997">
            <v>486417</v>
          </cell>
        </row>
        <row r="998">
          <cell r="A998" t="str">
            <v>하수관거인식테이프</v>
          </cell>
          <cell r="B998" t="str">
            <v>5cmX20m</v>
          </cell>
          <cell r="C998" t="str">
            <v>M</v>
          </cell>
          <cell r="D998">
            <v>1362.4</v>
          </cell>
          <cell r="E998">
            <v>1300</v>
          </cell>
          <cell r="F998">
            <v>1771120</v>
          </cell>
          <cell r="G998">
            <v>1100</v>
          </cell>
          <cell r="H998">
            <v>1498640</v>
          </cell>
          <cell r="I998">
            <v>200</v>
          </cell>
          <cell r="J998">
            <v>272480</v>
          </cell>
          <cell r="K998">
            <v>0</v>
          </cell>
          <cell r="L998">
            <v>0</v>
          </cell>
        </row>
        <row r="999">
          <cell r="A999" t="str">
            <v>주철관수압시험비</v>
          </cell>
          <cell r="B999" t="str">
            <v>Φ450:200m당1회</v>
          </cell>
          <cell r="C999" t="str">
            <v>회</v>
          </cell>
          <cell r="D999">
            <v>7</v>
          </cell>
          <cell r="E999">
            <v>1315400</v>
          </cell>
          <cell r="F999">
            <v>9207800</v>
          </cell>
          <cell r="G999">
            <v>770200</v>
          </cell>
          <cell r="H999">
            <v>5391400</v>
          </cell>
          <cell r="I999">
            <v>545200</v>
          </cell>
          <cell r="J999">
            <v>3816400</v>
          </cell>
          <cell r="K999">
            <v>0</v>
          </cell>
          <cell r="L999">
            <v>0</v>
          </cell>
          <cell r="M999" t="str">
            <v>No.67</v>
          </cell>
        </row>
        <row r="1000">
          <cell r="A1000" t="str">
            <v>가성토(토사,B.H0.7)</v>
          </cell>
          <cell r="B1000" t="str">
            <v>현장토유용</v>
          </cell>
          <cell r="C1000" t="str">
            <v>M3</v>
          </cell>
          <cell r="D1000">
            <v>661.2</v>
          </cell>
          <cell r="E1000">
            <v>1800</v>
          </cell>
          <cell r="F1000">
            <v>1190160</v>
          </cell>
          <cell r="G1000">
            <v>400</v>
          </cell>
          <cell r="H1000">
            <v>264480</v>
          </cell>
          <cell r="I1000">
            <v>700</v>
          </cell>
          <cell r="J1000">
            <v>462840</v>
          </cell>
          <cell r="K1000">
            <v>700</v>
          </cell>
          <cell r="L1000">
            <v>462840</v>
          </cell>
          <cell r="M1000" t="str">
            <v>#.20</v>
          </cell>
        </row>
        <row r="1001">
          <cell r="A1001" t="str">
            <v>P.P 마대쌓기 및 헐기</v>
          </cell>
          <cell r="C1001" t="str">
            <v>M2</v>
          </cell>
          <cell r="D1001">
            <v>229.98</v>
          </cell>
          <cell r="E1001">
            <v>53000</v>
          </cell>
          <cell r="F1001">
            <v>12188940</v>
          </cell>
          <cell r="G1001">
            <v>8900</v>
          </cell>
          <cell r="H1001">
            <v>2046822</v>
          </cell>
          <cell r="I1001">
            <v>44100</v>
          </cell>
          <cell r="J1001">
            <v>10142118</v>
          </cell>
          <cell r="K1001">
            <v>0</v>
          </cell>
          <cell r="L1001">
            <v>0</v>
          </cell>
          <cell r="M1001" t="str">
            <v>#.21</v>
          </cell>
        </row>
        <row r="1002">
          <cell r="A1002" t="str">
            <v>비닐깔기</v>
          </cell>
          <cell r="C1002" t="str">
            <v>M2</v>
          </cell>
          <cell r="D1002">
            <v>301.75</v>
          </cell>
          <cell r="E1002">
            <v>800</v>
          </cell>
          <cell r="F1002">
            <v>241400</v>
          </cell>
          <cell r="G1002">
            <v>600</v>
          </cell>
          <cell r="H1002">
            <v>181050</v>
          </cell>
          <cell r="I1002">
            <v>200</v>
          </cell>
          <cell r="J1002">
            <v>60350</v>
          </cell>
          <cell r="K1002">
            <v>0</v>
          </cell>
          <cell r="L1002">
            <v>0</v>
          </cell>
          <cell r="M1002" t="str">
            <v>No.8</v>
          </cell>
        </row>
        <row r="1003">
          <cell r="A1003" t="str">
            <v>보차도 경계석 헐기 및 설치</v>
          </cell>
          <cell r="B1003" t="str">
            <v>500X200X170</v>
          </cell>
          <cell r="C1003" t="str">
            <v>M</v>
          </cell>
          <cell r="D1003">
            <v>2</v>
          </cell>
          <cell r="E1003">
            <v>24500</v>
          </cell>
          <cell r="F1003">
            <v>49000</v>
          </cell>
          <cell r="G1003">
            <v>7300</v>
          </cell>
          <cell r="H1003">
            <v>14600</v>
          </cell>
          <cell r="I1003">
            <v>13600</v>
          </cell>
          <cell r="J1003">
            <v>27200</v>
          </cell>
          <cell r="K1003">
            <v>3600</v>
          </cell>
          <cell r="L1003">
            <v>7200</v>
          </cell>
          <cell r="M1003" t="str">
            <v>No.68</v>
          </cell>
        </row>
        <row r="1004">
          <cell r="A1004" t="str">
            <v>보도블럭파취복구</v>
          </cell>
          <cell r="B1004" t="str">
            <v>300X300X60</v>
          </cell>
          <cell r="C1004" t="str">
            <v>M2</v>
          </cell>
          <cell r="D1004">
            <v>8</v>
          </cell>
          <cell r="E1004">
            <v>7400</v>
          </cell>
          <cell r="F1004">
            <v>59200</v>
          </cell>
          <cell r="G1004">
            <v>1800</v>
          </cell>
          <cell r="H1004">
            <v>14400</v>
          </cell>
          <cell r="I1004">
            <v>5600</v>
          </cell>
          <cell r="J1004">
            <v>44800</v>
          </cell>
          <cell r="K1004">
            <v>0</v>
          </cell>
          <cell r="L1004">
            <v>0</v>
          </cell>
          <cell r="M1004" t="str">
            <v>No.69</v>
          </cell>
        </row>
        <row r="1005">
          <cell r="A1005" t="str">
            <v>도로경계석 헐기 및 설치</v>
          </cell>
          <cell r="B1005" t="str">
            <v>500X200X170</v>
          </cell>
          <cell r="C1005" t="str">
            <v>M</v>
          </cell>
          <cell r="D1005">
            <v>4</v>
          </cell>
          <cell r="E1005">
            <v>18600</v>
          </cell>
          <cell r="F1005">
            <v>74400</v>
          </cell>
          <cell r="G1005">
            <v>3900</v>
          </cell>
          <cell r="H1005">
            <v>15600</v>
          </cell>
          <cell r="I1005">
            <v>14700</v>
          </cell>
          <cell r="J1005">
            <v>58800</v>
          </cell>
          <cell r="K1005">
            <v>0</v>
          </cell>
          <cell r="L1005">
            <v>0</v>
          </cell>
          <cell r="M1005" t="str">
            <v>No.70</v>
          </cell>
        </row>
        <row r="1006">
          <cell r="A1006" t="str">
            <v>합판거푸집</v>
          </cell>
          <cell r="B1006" t="str">
            <v>0-7m:6회</v>
          </cell>
          <cell r="C1006" t="str">
            <v>M2</v>
          </cell>
          <cell r="D1006">
            <v>2.72</v>
          </cell>
          <cell r="E1006">
            <v>12000</v>
          </cell>
          <cell r="F1006">
            <v>32640</v>
          </cell>
          <cell r="G1006">
            <v>4000</v>
          </cell>
          <cell r="H1006">
            <v>10880</v>
          </cell>
          <cell r="I1006">
            <v>8000</v>
          </cell>
          <cell r="J1006">
            <v>21760</v>
          </cell>
          <cell r="K1006">
            <v>0</v>
          </cell>
          <cell r="L1006">
            <v>0</v>
          </cell>
          <cell r="M1006" t="str">
            <v>No.11</v>
          </cell>
        </row>
        <row r="1007">
          <cell r="A1007" t="str">
            <v>모르터</v>
          </cell>
          <cell r="B1007" t="str">
            <v>1 : 3</v>
          </cell>
          <cell r="C1007" t="str">
            <v>M3</v>
          </cell>
          <cell r="D1007">
            <v>4.0000000000000001E-3</v>
          </cell>
          <cell r="E1007">
            <v>40000</v>
          </cell>
          <cell r="F1007">
            <v>160</v>
          </cell>
          <cell r="G1007">
            <v>0</v>
          </cell>
          <cell r="H1007">
            <v>0</v>
          </cell>
          <cell r="I1007">
            <v>40000</v>
          </cell>
          <cell r="J1007">
            <v>160</v>
          </cell>
          <cell r="K1007">
            <v>0</v>
          </cell>
          <cell r="L1007">
            <v>0</v>
          </cell>
          <cell r="M1007" t="str">
            <v>No.37</v>
          </cell>
        </row>
        <row r="1008">
          <cell r="A1008" t="str">
            <v>레미콘타설</v>
          </cell>
          <cell r="B1008" t="str">
            <v>무근구조물</v>
          </cell>
          <cell r="C1008" t="str">
            <v>M3</v>
          </cell>
          <cell r="D1008">
            <v>1.59</v>
          </cell>
          <cell r="E1008">
            <v>16000</v>
          </cell>
          <cell r="F1008">
            <v>25440</v>
          </cell>
          <cell r="G1008">
            <v>0</v>
          </cell>
          <cell r="H1008">
            <v>0</v>
          </cell>
          <cell r="I1008">
            <v>16000</v>
          </cell>
          <cell r="J1008">
            <v>25440</v>
          </cell>
          <cell r="K1008">
            <v>0</v>
          </cell>
          <cell r="L1008">
            <v>0</v>
          </cell>
          <cell r="M1008" t="str">
            <v>No.10</v>
          </cell>
        </row>
        <row r="1009">
          <cell r="A1009" t="str">
            <v>무근 구조물헐기</v>
          </cell>
          <cell r="B1009" t="str">
            <v>소형브레커+공기압축기</v>
          </cell>
          <cell r="C1009" t="str">
            <v>M3</v>
          </cell>
          <cell r="D1009">
            <v>1.59</v>
          </cell>
          <cell r="E1009">
            <v>27100</v>
          </cell>
          <cell r="F1009">
            <v>43089</v>
          </cell>
          <cell r="G1009">
            <v>2100</v>
          </cell>
          <cell r="H1009">
            <v>3339</v>
          </cell>
          <cell r="I1009">
            <v>18900</v>
          </cell>
          <cell r="J1009">
            <v>30051</v>
          </cell>
          <cell r="K1009">
            <v>6100</v>
          </cell>
          <cell r="L1009">
            <v>9699</v>
          </cell>
          <cell r="M1009" t="str">
            <v>No.26</v>
          </cell>
        </row>
        <row r="1010">
          <cell r="A1010" t="str">
            <v>폐기물운반</v>
          </cell>
          <cell r="B1010" t="str">
            <v>B.H0.7 + D.T15</v>
          </cell>
          <cell r="C1010" t="str">
            <v>M3</v>
          </cell>
          <cell r="D1010">
            <v>1.59</v>
          </cell>
          <cell r="E1010">
            <v>12300</v>
          </cell>
          <cell r="F1010">
            <v>19557</v>
          </cell>
          <cell r="G1010">
            <v>4600</v>
          </cell>
          <cell r="H1010">
            <v>7314</v>
          </cell>
          <cell r="I1010">
            <v>3500</v>
          </cell>
          <cell r="J1010">
            <v>5565</v>
          </cell>
          <cell r="K1010">
            <v>4200</v>
          </cell>
          <cell r="L1010">
            <v>6678</v>
          </cell>
          <cell r="M1010" t="str">
            <v>#.12</v>
          </cell>
        </row>
        <row r="1012">
          <cell r="A1012" t="str">
            <v>5. 운 반 공</v>
          </cell>
          <cell r="F1012">
            <v>4907385</v>
          </cell>
          <cell r="H1012">
            <v>1027400</v>
          </cell>
          <cell r="J1012">
            <v>1120800</v>
          </cell>
          <cell r="L1012">
            <v>2759185</v>
          </cell>
        </row>
        <row r="1013">
          <cell r="A1013" t="str">
            <v>철근운반</v>
          </cell>
          <cell r="C1013" t="str">
            <v>TON</v>
          </cell>
          <cell r="D1013">
            <v>1.4750000000000001</v>
          </cell>
          <cell r="E1013">
            <v>9000</v>
          </cell>
          <cell r="F1013">
            <v>13275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9000</v>
          </cell>
          <cell r="L1013">
            <v>13275</v>
          </cell>
          <cell r="M1013" t="str">
            <v>#.15</v>
          </cell>
        </row>
        <row r="1014">
          <cell r="A1014" t="str">
            <v>주철관 운반</v>
          </cell>
          <cell r="B1014" t="str">
            <v>Φ450M/M</v>
          </cell>
          <cell r="C1014" t="str">
            <v>본</v>
          </cell>
          <cell r="D1014">
            <v>228</v>
          </cell>
          <cell r="E1014">
            <v>4500</v>
          </cell>
          <cell r="F1014">
            <v>1026000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4500</v>
          </cell>
          <cell r="L1014">
            <v>1026000</v>
          </cell>
          <cell r="M1014" t="str">
            <v>#.25</v>
          </cell>
        </row>
        <row r="1015">
          <cell r="A1015" t="str">
            <v>주철관 운반</v>
          </cell>
          <cell r="B1015" t="str">
            <v>이형관</v>
          </cell>
          <cell r="C1015" t="str">
            <v>KG</v>
          </cell>
          <cell r="D1015">
            <v>4586.1000000000004</v>
          </cell>
          <cell r="E1015">
            <v>100</v>
          </cell>
          <cell r="F1015">
            <v>458610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100</v>
          </cell>
          <cell r="L1015">
            <v>458610</v>
          </cell>
          <cell r="M1015" t="str">
            <v>#.17</v>
          </cell>
        </row>
        <row r="1016">
          <cell r="A1016" t="str">
            <v>시멘트운반(40kg/대)</v>
          </cell>
          <cell r="C1016" t="str">
            <v>대</v>
          </cell>
          <cell r="D1016">
            <v>1</v>
          </cell>
          <cell r="E1016">
            <v>400</v>
          </cell>
          <cell r="F1016">
            <v>400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400</v>
          </cell>
          <cell r="L1016">
            <v>400</v>
          </cell>
          <cell r="M1016" t="str">
            <v>#.19</v>
          </cell>
        </row>
        <row r="1017">
          <cell r="A1017" t="str">
            <v>보조기층운반</v>
          </cell>
          <cell r="C1017" t="str">
            <v>M3</v>
          </cell>
          <cell r="D1017">
            <v>467</v>
          </cell>
          <cell r="E1017">
            <v>7300</v>
          </cell>
          <cell r="F1017">
            <v>3409100</v>
          </cell>
          <cell r="G1017">
            <v>2200</v>
          </cell>
          <cell r="H1017">
            <v>1027400</v>
          </cell>
          <cell r="I1017">
            <v>2400</v>
          </cell>
          <cell r="J1017">
            <v>1120800</v>
          </cell>
          <cell r="K1017">
            <v>2700</v>
          </cell>
          <cell r="L1017">
            <v>1260900</v>
          </cell>
          <cell r="M1017" t="str">
            <v>#.18</v>
          </cell>
        </row>
        <row r="1037">
          <cell r="A1037" t="str">
            <v>⊙G-LINE  사급자재비</v>
          </cell>
          <cell r="C1037" t="str">
            <v>식</v>
          </cell>
          <cell r="D1037">
            <v>1</v>
          </cell>
          <cell r="F1037">
            <v>31613660</v>
          </cell>
          <cell r="H1037">
            <v>31613660</v>
          </cell>
          <cell r="J1037">
            <v>0</v>
          </cell>
          <cell r="L1037">
            <v>0</v>
          </cell>
        </row>
        <row r="1039">
          <cell r="A1039" t="str">
            <v>모  래</v>
          </cell>
          <cell r="C1039" t="str">
            <v>M3</v>
          </cell>
          <cell r="D1039">
            <v>416</v>
          </cell>
          <cell r="E1039">
            <v>17000</v>
          </cell>
          <cell r="F1039">
            <v>7072000</v>
          </cell>
          <cell r="G1039">
            <v>17000</v>
          </cell>
          <cell r="H1039">
            <v>7072000</v>
          </cell>
          <cell r="I1039">
            <v>0</v>
          </cell>
          <cell r="J1039">
            <v>0</v>
          </cell>
          <cell r="K1039">
            <v>0</v>
          </cell>
          <cell r="L1039">
            <v>0</v>
          </cell>
        </row>
        <row r="1040">
          <cell r="A1040" t="str">
            <v>자  갈</v>
          </cell>
          <cell r="C1040" t="str">
            <v>M3</v>
          </cell>
          <cell r="D1040">
            <v>0.27</v>
          </cell>
          <cell r="E1040">
            <v>7000</v>
          </cell>
          <cell r="F1040">
            <v>1890</v>
          </cell>
          <cell r="G1040">
            <v>7000</v>
          </cell>
          <cell r="H1040">
            <v>1890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</row>
        <row r="1041">
          <cell r="A1041" t="str">
            <v>아스팔트유제</v>
          </cell>
          <cell r="B1041" t="str">
            <v>RSC-4</v>
          </cell>
          <cell r="C1041" t="str">
            <v>DRUM</v>
          </cell>
          <cell r="D1041">
            <v>3.24</v>
          </cell>
          <cell r="E1041">
            <v>52000</v>
          </cell>
          <cell r="F1041">
            <v>168480</v>
          </cell>
          <cell r="G1041">
            <v>52000</v>
          </cell>
          <cell r="H1041">
            <v>168480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</row>
        <row r="1042">
          <cell r="A1042" t="str">
            <v>아스팔트유제</v>
          </cell>
          <cell r="B1042" t="str">
            <v>MC-1</v>
          </cell>
          <cell r="C1042" t="str">
            <v>DRUM</v>
          </cell>
          <cell r="D1042">
            <v>6.48</v>
          </cell>
          <cell r="E1042">
            <v>58000</v>
          </cell>
          <cell r="F1042">
            <v>375840</v>
          </cell>
          <cell r="G1042">
            <v>58000</v>
          </cell>
          <cell r="H1042">
            <v>375840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</row>
        <row r="1043">
          <cell r="A1043" t="str">
            <v>주철관 이형관</v>
          </cell>
          <cell r="B1043" t="str">
            <v>D300M/M이상 D600M/M이하</v>
          </cell>
          <cell r="C1043" t="str">
            <v>KG</v>
          </cell>
          <cell r="D1043">
            <v>4586.1000000000004</v>
          </cell>
          <cell r="E1043">
            <v>2500</v>
          </cell>
          <cell r="F1043">
            <v>11465250</v>
          </cell>
          <cell r="G1043">
            <v>2500</v>
          </cell>
          <cell r="H1043">
            <v>11465250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</row>
        <row r="1044">
          <cell r="A1044" t="str">
            <v>보조기층제</v>
          </cell>
          <cell r="C1044" t="str">
            <v>M3</v>
          </cell>
          <cell r="D1044">
            <v>467</v>
          </cell>
          <cell r="E1044">
            <v>6300</v>
          </cell>
          <cell r="F1044">
            <v>2942100</v>
          </cell>
          <cell r="G1044">
            <v>6300</v>
          </cell>
          <cell r="H1044">
            <v>2942100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</row>
        <row r="1045">
          <cell r="A1045" t="str">
            <v>주철관 접합부품(K.P메카니칼접합)</v>
          </cell>
          <cell r="B1045" t="str">
            <v>D=200MM</v>
          </cell>
          <cell r="C1045" t="str">
            <v>SET</v>
          </cell>
          <cell r="D1045">
            <v>1</v>
          </cell>
          <cell r="E1045">
            <v>12400</v>
          </cell>
          <cell r="F1045">
            <v>12400</v>
          </cell>
          <cell r="G1045">
            <v>12400</v>
          </cell>
          <cell r="H1045">
            <v>12400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</row>
        <row r="1046">
          <cell r="A1046" t="str">
            <v>주철관 접합부품(K.P메카니칼접합)</v>
          </cell>
          <cell r="B1046" t="str">
            <v>D=450MM</v>
          </cell>
          <cell r="C1046" t="str">
            <v>SET</v>
          </cell>
          <cell r="D1046">
            <v>278</v>
          </cell>
          <cell r="E1046">
            <v>34400</v>
          </cell>
          <cell r="F1046">
            <v>9563200</v>
          </cell>
          <cell r="G1046">
            <v>34400</v>
          </cell>
          <cell r="H1046">
            <v>9563200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</row>
        <row r="1047">
          <cell r="A1047" t="str">
            <v>주철관 접합부품(플랜지접합)</v>
          </cell>
          <cell r="B1047" t="str">
            <v>D=100MM</v>
          </cell>
          <cell r="C1047" t="str">
            <v>SET</v>
          </cell>
          <cell r="D1047">
            <v>4</v>
          </cell>
          <cell r="E1047">
            <v>1400</v>
          </cell>
          <cell r="F1047">
            <v>5600</v>
          </cell>
          <cell r="G1047">
            <v>1400</v>
          </cell>
          <cell r="H1047">
            <v>5600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</row>
        <row r="1048">
          <cell r="A1048" t="str">
            <v>주철관 접합부품(플랜지접합)</v>
          </cell>
          <cell r="B1048" t="str">
            <v>D=200MM</v>
          </cell>
          <cell r="C1048" t="str">
            <v>SET</v>
          </cell>
          <cell r="D1048">
            <v>3</v>
          </cell>
          <cell r="E1048">
            <v>2300</v>
          </cell>
          <cell r="F1048">
            <v>6900</v>
          </cell>
          <cell r="G1048">
            <v>2300</v>
          </cell>
          <cell r="H1048">
            <v>6900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</row>
        <row r="1059">
          <cell r="A1059" t="str">
            <v>Ⅷ.H-LINE차집관로(상효→토평)</v>
          </cell>
          <cell r="C1059" t="str">
            <v>식</v>
          </cell>
          <cell r="D1059">
            <v>1</v>
          </cell>
          <cell r="F1059">
            <v>277842727</v>
          </cell>
          <cell r="H1059">
            <v>70688420</v>
          </cell>
          <cell r="J1059">
            <v>170434078</v>
          </cell>
          <cell r="L1059">
            <v>36720229</v>
          </cell>
        </row>
        <row r="1061">
          <cell r="A1061" t="str">
            <v>1. 토    공</v>
          </cell>
          <cell r="F1061">
            <v>140307942</v>
          </cell>
          <cell r="H1061">
            <v>47906738</v>
          </cell>
          <cell r="J1061">
            <v>59600869</v>
          </cell>
          <cell r="L1061">
            <v>32800335</v>
          </cell>
        </row>
        <row r="1062">
          <cell r="A1062" t="str">
            <v>터파기:보조기층</v>
          </cell>
          <cell r="B1062" t="str">
            <v>B.H 0.7㎥</v>
          </cell>
          <cell r="C1062" t="str">
            <v>M3</v>
          </cell>
          <cell r="D1062">
            <v>370.74</v>
          </cell>
          <cell r="E1062">
            <v>1100</v>
          </cell>
          <cell r="F1062">
            <v>407814</v>
          </cell>
          <cell r="G1062">
            <v>300</v>
          </cell>
          <cell r="H1062">
            <v>111222</v>
          </cell>
          <cell r="I1062">
            <v>400</v>
          </cell>
          <cell r="J1062">
            <v>148296</v>
          </cell>
          <cell r="K1062">
            <v>400</v>
          </cell>
          <cell r="L1062">
            <v>148296</v>
          </cell>
          <cell r="M1062" t="str">
            <v>#.1</v>
          </cell>
        </row>
        <row r="1063">
          <cell r="A1063" t="str">
            <v>터파기:토사(육상),기계80+인력20</v>
          </cell>
          <cell r="B1063" t="str">
            <v>B.H 0.7㎥</v>
          </cell>
          <cell r="C1063" t="str">
            <v>M3</v>
          </cell>
          <cell r="D1063">
            <v>1485.66</v>
          </cell>
          <cell r="E1063">
            <v>2000</v>
          </cell>
          <cell r="F1063">
            <v>2971320</v>
          </cell>
          <cell r="G1063">
            <v>100</v>
          </cell>
          <cell r="H1063">
            <v>148566</v>
          </cell>
          <cell r="I1063">
            <v>1600</v>
          </cell>
          <cell r="J1063">
            <v>2377056</v>
          </cell>
          <cell r="K1063">
            <v>300</v>
          </cell>
          <cell r="L1063">
            <v>445698</v>
          </cell>
          <cell r="M1063" t="str">
            <v>#.2</v>
          </cell>
        </row>
        <row r="1064">
          <cell r="A1064" t="str">
            <v>기계터파기(연암)</v>
          </cell>
          <cell r="B1064" t="str">
            <v>B.H0.7+브레이커</v>
          </cell>
          <cell r="C1064" t="str">
            <v>M3</v>
          </cell>
          <cell r="D1064">
            <v>2122.5700000000002</v>
          </cell>
          <cell r="E1064">
            <v>18400</v>
          </cell>
          <cell r="F1064">
            <v>39055288</v>
          </cell>
          <cell r="G1064">
            <v>2800</v>
          </cell>
          <cell r="H1064">
            <v>5943196</v>
          </cell>
          <cell r="I1064">
            <v>7300</v>
          </cell>
          <cell r="J1064">
            <v>15494761</v>
          </cell>
          <cell r="K1064">
            <v>8300</v>
          </cell>
          <cell r="L1064">
            <v>17617331</v>
          </cell>
          <cell r="M1064" t="str">
            <v>#.3</v>
          </cell>
        </row>
        <row r="1065">
          <cell r="A1065" t="str">
            <v>되메우기 및 다짐</v>
          </cell>
          <cell r="B1065" t="str">
            <v>B.H 0.7+플래이트 콤펙터</v>
          </cell>
          <cell r="C1065" t="str">
            <v>M3</v>
          </cell>
          <cell r="D1065">
            <v>2703.72</v>
          </cell>
          <cell r="E1065">
            <v>3500</v>
          </cell>
          <cell r="F1065">
            <v>9463020</v>
          </cell>
          <cell r="G1065">
            <v>400</v>
          </cell>
          <cell r="H1065">
            <v>1081488</v>
          </cell>
          <cell r="I1065">
            <v>2600</v>
          </cell>
          <cell r="J1065">
            <v>7029672</v>
          </cell>
          <cell r="K1065">
            <v>500</v>
          </cell>
          <cell r="L1065">
            <v>1351860</v>
          </cell>
          <cell r="M1065" t="str">
            <v>#.4</v>
          </cell>
        </row>
        <row r="1066">
          <cell r="A1066" t="str">
            <v>사토운반:내부운반</v>
          </cell>
          <cell r="B1066" t="str">
            <v>B.H0.7 + D.T15</v>
          </cell>
          <cell r="C1066" t="str">
            <v>M3</v>
          </cell>
          <cell r="D1066">
            <v>848.92</v>
          </cell>
          <cell r="E1066">
            <v>2500</v>
          </cell>
          <cell r="F1066">
            <v>2122300</v>
          </cell>
          <cell r="G1066">
            <v>900</v>
          </cell>
          <cell r="H1066">
            <v>764028</v>
          </cell>
          <cell r="I1066">
            <v>700</v>
          </cell>
          <cell r="J1066">
            <v>594244</v>
          </cell>
          <cell r="K1066">
            <v>900</v>
          </cell>
          <cell r="L1066">
            <v>764028</v>
          </cell>
          <cell r="M1066" t="str">
            <v>#.24</v>
          </cell>
        </row>
        <row r="1067">
          <cell r="A1067" t="str">
            <v>사토운반:연암</v>
          </cell>
          <cell r="B1067" t="str">
            <v>B.H0.7 + D.T15</v>
          </cell>
          <cell r="C1067" t="str">
            <v>M3</v>
          </cell>
          <cell r="D1067">
            <v>2122.5700000000002</v>
          </cell>
          <cell r="E1067">
            <v>12000</v>
          </cell>
          <cell r="F1067">
            <v>25470840</v>
          </cell>
          <cell r="G1067">
            <v>4500</v>
          </cell>
          <cell r="H1067">
            <v>9551565</v>
          </cell>
          <cell r="I1067">
            <v>3500</v>
          </cell>
          <cell r="J1067">
            <v>7428995</v>
          </cell>
          <cell r="K1067">
            <v>4000</v>
          </cell>
          <cell r="L1067">
            <v>8490280</v>
          </cell>
          <cell r="M1067" t="str">
            <v>#.7</v>
          </cell>
        </row>
        <row r="1068">
          <cell r="A1068" t="str">
            <v>모래부설 및 다짐(B.H 0.7M3,관로기초)</v>
          </cell>
          <cell r="B1068" t="str">
            <v>기계90%+인력10%</v>
          </cell>
          <cell r="C1068" t="str">
            <v>M3</v>
          </cell>
          <cell r="D1068">
            <v>368.31</v>
          </cell>
          <cell r="E1068">
            <v>2300</v>
          </cell>
          <cell r="F1068">
            <v>847113</v>
          </cell>
          <cell r="G1068">
            <v>200</v>
          </cell>
          <cell r="H1068">
            <v>73662</v>
          </cell>
          <cell r="I1068">
            <v>1600</v>
          </cell>
          <cell r="J1068">
            <v>589296</v>
          </cell>
          <cell r="K1068">
            <v>500</v>
          </cell>
          <cell r="L1068">
            <v>184155</v>
          </cell>
          <cell r="M1068" t="str">
            <v>#.8</v>
          </cell>
        </row>
        <row r="1069">
          <cell r="A1069" t="str">
            <v>바닥면 고르기</v>
          </cell>
          <cell r="B1069" t="str">
            <v>연암</v>
          </cell>
          <cell r="C1069" t="str">
            <v>M2</v>
          </cell>
          <cell r="D1069">
            <v>2060.5500000000002</v>
          </cell>
          <cell r="E1069">
            <v>5400</v>
          </cell>
          <cell r="F1069">
            <v>11126970</v>
          </cell>
          <cell r="G1069">
            <v>500</v>
          </cell>
          <cell r="H1069">
            <v>1030275</v>
          </cell>
          <cell r="I1069">
            <v>4600</v>
          </cell>
          <cell r="J1069">
            <v>9478530</v>
          </cell>
          <cell r="K1069">
            <v>300</v>
          </cell>
          <cell r="L1069">
            <v>618165</v>
          </cell>
          <cell r="M1069" t="str">
            <v>No.2</v>
          </cell>
        </row>
        <row r="1070">
          <cell r="A1070" t="str">
            <v>아스팔트포장 절단</v>
          </cell>
          <cell r="C1070" t="str">
            <v>M</v>
          </cell>
          <cell r="D1070">
            <v>410.48</v>
          </cell>
          <cell r="E1070">
            <v>1800</v>
          </cell>
          <cell r="F1070">
            <v>738864</v>
          </cell>
          <cell r="G1070">
            <v>900</v>
          </cell>
          <cell r="H1070">
            <v>369432</v>
          </cell>
          <cell r="I1070">
            <v>800</v>
          </cell>
          <cell r="J1070">
            <v>328384</v>
          </cell>
          <cell r="K1070">
            <v>100</v>
          </cell>
          <cell r="L1070">
            <v>41048</v>
          </cell>
          <cell r="M1070" t="str">
            <v>No.3</v>
          </cell>
        </row>
        <row r="1071">
          <cell r="A1071" t="str">
            <v>아스팔트포장 파취</v>
          </cell>
          <cell r="B1071" t="str">
            <v>기계</v>
          </cell>
          <cell r="C1071" t="str">
            <v>M3</v>
          </cell>
          <cell r="D1071">
            <v>61.06</v>
          </cell>
          <cell r="E1071">
            <v>15300</v>
          </cell>
          <cell r="F1071">
            <v>934218</v>
          </cell>
          <cell r="G1071">
            <v>2300</v>
          </cell>
          <cell r="H1071">
            <v>140438</v>
          </cell>
          <cell r="I1071">
            <v>6300</v>
          </cell>
          <cell r="J1071">
            <v>384678</v>
          </cell>
          <cell r="K1071">
            <v>6700</v>
          </cell>
          <cell r="L1071">
            <v>409102</v>
          </cell>
          <cell r="M1071" t="str">
            <v>#.10</v>
          </cell>
        </row>
        <row r="1072">
          <cell r="A1072" t="str">
            <v>아스팔트 포장포설</v>
          </cell>
          <cell r="B1072" t="str">
            <v>기층10cm+표층5cm</v>
          </cell>
          <cell r="C1072" t="str">
            <v>a</v>
          </cell>
          <cell r="D1072">
            <v>4.08</v>
          </cell>
          <cell r="E1072">
            <v>3812100</v>
          </cell>
          <cell r="F1072">
            <v>15553368</v>
          </cell>
          <cell r="G1072">
            <v>3372300</v>
          </cell>
          <cell r="H1072">
            <v>13758984</v>
          </cell>
          <cell r="I1072">
            <v>409100</v>
          </cell>
          <cell r="J1072">
            <v>1669128</v>
          </cell>
          <cell r="K1072">
            <v>30700</v>
          </cell>
          <cell r="L1072">
            <v>125256</v>
          </cell>
          <cell r="M1072" t="str">
            <v>No.4</v>
          </cell>
        </row>
        <row r="1073">
          <cell r="A1073" t="str">
            <v>보조기층포설 및 다짐</v>
          </cell>
          <cell r="B1073" t="str">
            <v>T=30cm</v>
          </cell>
          <cell r="C1073" t="str">
            <v>M3</v>
          </cell>
          <cell r="D1073">
            <v>101.82</v>
          </cell>
          <cell r="E1073">
            <v>2800</v>
          </cell>
          <cell r="F1073">
            <v>285096</v>
          </cell>
          <cell r="G1073">
            <v>400</v>
          </cell>
          <cell r="H1073">
            <v>40728</v>
          </cell>
          <cell r="I1073">
            <v>1700</v>
          </cell>
          <cell r="J1073">
            <v>173094</v>
          </cell>
          <cell r="K1073">
            <v>700</v>
          </cell>
          <cell r="L1073">
            <v>71274</v>
          </cell>
          <cell r="M1073" t="str">
            <v>#.11</v>
          </cell>
        </row>
        <row r="1074">
          <cell r="A1074" t="str">
            <v>폐기물운반</v>
          </cell>
          <cell r="B1074" t="str">
            <v>B.H0.7 + D.T15</v>
          </cell>
          <cell r="C1074" t="str">
            <v>M3</v>
          </cell>
          <cell r="D1074">
            <v>240.87</v>
          </cell>
          <cell r="E1074">
            <v>12300</v>
          </cell>
          <cell r="F1074">
            <v>2962701</v>
          </cell>
          <cell r="G1074">
            <v>4600</v>
          </cell>
          <cell r="H1074">
            <v>1108002</v>
          </cell>
          <cell r="I1074">
            <v>3500</v>
          </cell>
          <cell r="J1074">
            <v>843045</v>
          </cell>
          <cell r="K1074">
            <v>4200</v>
          </cell>
          <cell r="L1074">
            <v>1011654</v>
          </cell>
          <cell r="M1074" t="str">
            <v>#.12</v>
          </cell>
        </row>
        <row r="1075">
          <cell r="A1075" t="str">
            <v>콘크리트포장 절단</v>
          </cell>
          <cell r="C1075" t="str">
            <v>M</v>
          </cell>
          <cell r="D1075">
            <v>1219.2</v>
          </cell>
          <cell r="E1075">
            <v>2000</v>
          </cell>
          <cell r="F1075">
            <v>2438400</v>
          </cell>
          <cell r="G1075">
            <v>900</v>
          </cell>
          <cell r="H1075">
            <v>1097280</v>
          </cell>
          <cell r="I1075">
            <v>1000</v>
          </cell>
          <cell r="J1075">
            <v>1219200</v>
          </cell>
          <cell r="K1075">
            <v>100</v>
          </cell>
          <cell r="L1075">
            <v>121920</v>
          </cell>
          <cell r="M1075" t="str">
            <v>No.5</v>
          </cell>
        </row>
        <row r="1076">
          <cell r="A1076" t="str">
            <v>콘크리트포장 깨기</v>
          </cell>
          <cell r="B1076" t="str">
            <v>T=30cm미만</v>
          </cell>
          <cell r="C1076" t="str">
            <v>M3</v>
          </cell>
          <cell r="D1076">
            <v>179.29</v>
          </cell>
          <cell r="E1076">
            <v>15200</v>
          </cell>
          <cell r="F1076">
            <v>2725208</v>
          </cell>
          <cell r="G1076">
            <v>2200</v>
          </cell>
          <cell r="H1076">
            <v>394438</v>
          </cell>
          <cell r="I1076">
            <v>6300</v>
          </cell>
          <cell r="J1076">
            <v>1129527</v>
          </cell>
          <cell r="K1076">
            <v>6700</v>
          </cell>
          <cell r="L1076">
            <v>1201243</v>
          </cell>
          <cell r="M1076" t="str">
            <v>#.13</v>
          </cell>
        </row>
        <row r="1077">
          <cell r="A1077" t="str">
            <v>콘크리트포장 포설</v>
          </cell>
          <cell r="B1077" t="str">
            <v>T=20cm</v>
          </cell>
          <cell r="C1077" t="str">
            <v>M3</v>
          </cell>
          <cell r="D1077">
            <v>179.29</v>
          </cell>
          <cell r="E1077">
            <v>103500</v>
          </cell>
          <cell r="F1077">
            <v>18556515</v>
          </cell>
          <cell r="G1077">
            <v>52500</v>
          </cell>
          <cell r="H1077">
            <v>9412725</v>
          </cell>
          <cell r="I1077">
            <v>51000</v>
          </cell>
          <cell r="J1077">
            <v>9143790</v>
          </cell>
          <cell r="K1077">
            <v>0</v>
          </cell>
          <cell r="L1077">
            <v>0</v>
          </cell>
          <cell r="M1077" t="str">
            <v>No.6</v>
          </cell>
        </row>
        <row r="1078">
          <cell r="A1078" t="str">
            <v>모래부설(B.H 0.7M3)</v>
          </cell>
          <cell r="B1078" t="str">
            <v>기계90%+인력10%</v>
          </cell>
          <cell r="C1078" t="str">
            <v>M3</v>
          </cell>
          <cell r="D1078">
            <v>26.9</v>
          </cell>
          <cell r="E1078">
            <v>1300</v>
          </cell>
          <cell r="F1078">
            <v>34970</v>
          </cell>
          <cell r="G1078">
            <v>200</v>
          </cell>
          <cell r="H1078">
            <v>5380</v>
          </cell>
          <cell r="I1078">
            <v>700</v>
          </cell>
          <cell r="J1078">
            <v>18830</v>
          </cell>
          <cell r="K1078">
            <v>400</v>
          </cell>
          <cell r="L1078">
            <v>10760</v>
          </cell>
          <cell r="M1078" t="str">
            <v>#.14</v>
          </cell>
        </row>
        <row r="1079">
          <cell r="A1079" t="str">
            <v>와이어메쉬깔기</v>
          </cell>
          <cell r="B1079" t="str">
            <v>#8X100X100</v>
          </cell>
          <cell r="C1079" t="str">
            <v>M2</v>
          </cell>
          <cell r="D1079">
            <v>896.47</v>
          </cell>
          <cell r="E1079">
            <v>3000</v>
          </cell>
          <cell r="F1079">
            <v>2689410</v>
          </cell>
          <cell r="G1079">
            <v>2000</v>
          </cell>
          <cell r="H1079">
            <v>1792940</v>
          </cell>
          <cell r="I1079">
            <v>1000</v>
          </cell>
          <cell r="J1079">
            <v>896470</v>
          </cell>
          <cell r="K1079">
            <v>0</v>
          </cell>
          <cell r="L1079">
            <v>0</v>
          </cell>
          <cell r="M1079" t="str">
            <v>No.7</v>
          </cell>
        </row>
        <row r="1080">
          <cell r="A1080" t="str">
            <v>보조기층포설 및 다짐</v>
          </cell>
          <cell r="B1080" t="str">
            <v>T=30cm</v>
          </cell>
          <cell r="C1080" t="str">
            <v>M3</v>
          </cell>
          <cell r="D1080">
            <v>268.95</v>
          </cell>
          <cell r="E1080">
            <v>2800</v>
          </cell>
          <cell r="F1080">
            <v>753060</v>
          </cell>
          <cell r="G1080">
            <v>400</v>
          </cell>
          <cell r="H1080">
            <v>107580</v>
          </cell>
          <cell r="I1080">
            <v>1700</v>
          </cell>
          <cell r="J1080">
            <v>457215</v>
          </cell>
          <cell r="K1080">
            <v>700</v>
          </cell>
          <cell r="L1080">
            <v>188265</v>
          </cell>
          <cell r="M1080" t="str">
            <v>#.11</v>
          </cell>
        </row>
        <row r="1081">
          <cell r="A1081" t="str">
            <v>신축재</v>
          </cell>
          <cell r="B1081" t="str">
            <v>T=1.5cm</v>
          </cell>
          <cell r="C1081" t="str">
            <v>M2</v>
          </cell>
          <cell r="D1081">
            <v>28.94</v>
          </cell>
          <cell r="E1081">
            <v>12600</v>
          </cell>
          <cell r="F1081">
            <v>364644</v>
          </cell>
          <cell r="G1081">
            <v>12000</v>
          </cell>
          <cell r="H1081">
            <v>347280</v>
          </cell>
          <cell r="I1081">
            <v>600</v>
          </cell>
          <cell r="J1081">
            <v>17364</v>
          </cell>
          <cell r="K1081">
            <v>0</v>
          </cell>
          <cell r="L1081">
            <v>0</v>
          </cell>
        </row>
        <row r="1082">
          <cell r="A1082" t="str">
            <v>양생(비닐)</v>
          </cell>
          <cell r="C1082" t="str">
            <v>M2</v>
          </cell>
          <cell r="D1082">
            <v>896.47</v>
          </cell>
          <cell r="E1082">
            <v>900</v>
          </cell>
          <cell r="F1082">
            <v>806823</v>
          </cell>
          <cell r="G1082">
            <v>700</v>
          </cell>
          <cell r="H1082">
            <v>627529</v>
          </cell>
          <cell r="I1082">
            <v>200</v>
          </cell>
          <cell r="J1082">
            <v>179294</v>
          </cell>
          <cell r="K1082">
            <v>0</v>
          </cell>
          <cell r="L1082">
            <v>0</v>
          </cell>
          <cell r="M1082" t="str">
            <v>No.8</v>
          </cell>
        </row>
        <row r="1084">
          <cell r="A1084" t="str">
            <v>2. 관 로 공</v>
          </cell>
          <cell r="F1084">
            <v>5990240</v>
          </cell>
          <cell r="H1084">
            <v>166400</v>
          </cell>
          <cell r="J1084">
            <v>5823840</v>
          </cell>
          <cell r="L1084">
            <v>0</v>
          </cell>
        </row>
        <row r="1085">
          <cell r="A1085" t="str">
            <v>이중벽P.E관 접합및부설</v>
          </cell>
          <cell r="B1085" t="str">
            <v>Φ250M/M</v>
          </cell>
          <cell r="C1085" t="str">
            <v>개소</v>
          </cell>
          <cell r="D1085">
            <v>409</v>
          </cell>
          <cell r="E1085">
            <v>4000</v>
          </cell>
          <cell r="F1085">
            <v>1636000</v>
          </cell>
          <cell r="G1085">
            <v>0</v>
          </cell>
          <cell r="H1085">
            <v>0</v>
          </cell>
          <cell r="I1085">
            <v>4000</v>
          </cell>
          <cell r="J1085">
            <v>1636000</v>
          </cell>
          <cell r="K1085">
            <v>0</v>
          </cell>
          <cell r="L1085">
            <v>0</v>
          </cell>
          <cell r="M1085" t="str">
            <v>No.24</v>
          </cell>
        </row>
        <row r="1086">
          <cell r="A1086" t="str">
            <v>레미콘타설</v>
          </cell>
          <cell r="B1086" t="str">
            <v>무근구조물</v>
          </cell>
          <cell r="C1086" t="str">
            <v>M3</v>
          </cell>
          <cell r="D1086">
            <v>240.94</v>
          </cell>
          <cell r="E1086">
            <v>16000</v>
          </cell>
          <cell r="F1086">
            <v>3855040</v>
          </cell>
          <cell r="G1086">
            <v>0</v>
          </cell>
          <cell r="H1086">
            <v>0</v>
          </cell>
          <cell r="I1086">
            <v>16000</v>
          </cell>
          <cell r="J1086">
            <v>3855040</v>
          </cell>
          <cell r="K1086">
            <v>0</v>
          </cell>
          <cell r="L1086">
            <v>0</v>
          </cell>
          <cell r="M1086" t="str">
            <v>No.10</v>
          </cell>
        </row>
        <row r="1087">
          <cell r="A1087" t="str">
            <v>합판거푸집</v>
          </cell>
          <cell r="B1087" t="str">
            <v>0-7m:6회</v>
          </cell>
          <cell r="C1087" t="str">
            <v>M2</v>
          </cell>
          <cell r="D1087">
            <v>41.6</v>
          </cell>
          <cell r="E1087">
            <v>12000</v>
          </cell>
          <cell r="F1087">
            <v>499200</v>
          </cell>
          <cell r="G1087">
            <v>4000</v>
          </cell>
          <cell r="H1087">
            <v>166400</v>
          </cell>
          <cell r="I1087">
            <v>8000</v>
          </cell>
          <cell r="J1087">
            <v>332800</v>
          </cell>
          <cell r="K1087">
            <v>0</v>
          </cell>
          <cell r="L1087">
            <v>0</v>
          </cell>
          <cell r="M1087" t="str">
            <v>No.11</v>
          </cell>
        </row>
        <row r="1089">
          <cell r="A1089" t="str">
            <v>3. 맨 홀 공</v>
          </cell>
          <cell r="F1089">
            <v>28360480</v>
          </cell>
          <cell r="H1089">
            <v>5638031</v>
          </cell>
          <cell r="J1089">
            <v>22628214</v>
          </cell>
          <cell r="L1089">
            <v>94235</v>
          </cell>
        </row>
        <row r="1090">
          <cell r="A1090" t="str">
            <v>레미콘타설</v>
          </cell>
          <cell r="B1090" t="str">
            <v>무근구조물</v>
          </cell>
          <cell r="C1090" t="str">
            <v>M3</v>
          </cell>
          <cell r="D1090">
            <v>35.29</v>
          </cell>
          <cell r="E1090">
            <v>16000</v>
          </cell>
          <cell r="F1090">
            <v>564640</v>
          </cell>
          <cell r="G1090">
            <v>0</v>
          </cell>
          <cell r="H1090">
            <v>0</v>
          </cell>
          <cell r="I1090">
            <v>16000</v>
          </cell>
          <cell r="J1090">
            <v>564640</v>
          </cell>
          <cell r="K1090">
            <v>0</v>
          </cell>
          <cell r="L1090">
            <v>0</v>
          </cell>
          <cell r="M1090" t="str">
            <v>No.10</v>
          </cell>
        </row>
        <row r="1091">
          <cell r="A1091" t="str">
            <v>레미콘타설</v>
          </cell>
          <cell r="B1091" t="str">
            <v>철근구조물</v>
          </cell>
          <cell r="C1091" t="str">
            <v>M3</v>
          </cell>
          <cell r="D1091">
            <v>100.8</v>
          </cell>
          <cell r="E1091">
            <v>21700</v>
          </cell>
          <cell r="F1091">
            <v>2187360</v>
          </cell>
          <cell r="G1091">
            <v>400</v>
          </cell>
          <cell r="H1091">
            <v>40320</v>
          </cell>
          <cell r="I1091">
            <v>21000</v>
          </cell>
          <cell r="J1091">
            <v>2116800</v>
          </cell>
          <cell r="K1091">
            <v>300</v>
          </cell>
          <cell r="L1091">
            <v>30240</v>
          </cell>
          <cell r="M1091" t="str">
            <v>No.14</v>
          </cell>
        </row>
        <row r="1092">
          <cell r="A1092" t="str">
            <v>합판거푸집</v>
          </cell>
          <cell r="B1092" t="str">
            <v>0-7m:6회</v>
          </cell>
          <cell r="C1092" t="str">
            <v>M2</v>
          </cell>
          <cell r="D1092">
            <v>38.92</v>
          </cell>
          <cell r="E1092">
            <v>12000</v>
          </cell>
          <cell r="F1092">
            <v>467040</v>
          </cell>
          <cell r="G1092">
            <v>4000</v>
          </cell>
          <cell r="H1092">
            <v>155680</v>
          </cell>
          <cell r="I1092">
            <v>8000</v>
          </cell>
          <cell r="J1092">
            <v>311360</v>
          </cell>
          <cell r="K1092">
            <v>0</v>
          </cell>
          <cell r="L1092">
            <v>0</v>
          </cell>
          <cell r="M1092" t="str">
            <v>No.11</v>
          </cell>
        </row>
        <row r="1093">
          <cell r="A1093" t="str">
            <v>합판거푸집</v>
          </cell>
          <cell r="B1093" t="str">
            <v>0-7m:3회</v>
          </cell>
          <cell r="C1093" t="str">
            <v>M2</v>
          </cell>
          <cell r="D1093">
            <v>627.62</v>
          </cell>
          <cell r="E1093">
            <v>17100</v>
          </cell>
          <cell r="F1093">
            <v>10732302</v>
          </cell>
          <cell r="G1093">
            <v>5300</v>
          </cell>
          <cell r="H1093">
            <v>3326386</v>
          </cell>
          <cell r="I1093">
            <v>11800</v>
          </cell>
          <cell r="J1093">
            <v>7405916</v>
          </cell>
          <cell r="K1093">
            <v>0</v>
          </cell>
          <cell r="L1093">
            <v>0</v>
          </cell>
          <cell r="M1093" t="str">
            <v>No.15</v>
          </cell>
        </row>
        <row r="1094">
          <cell r="A1094" t="str">
            <v>원형 거푸집</v>
          </cell>
          <cell r="B1094" t="str">
            <v>3 회</v>
          </cell>
          <cell r="C1094" t="str">
            <v>M2</v>
          </cell>
          <cell r="D1094">
            <v>77.849999999999994</v>
          </cell>
          <cell r="E1094">
            <v>38600</v>
          </cell>
          <cell r="F1094">
            <v>3005010</v>
          </cell>
          <cell r="G1094">
            <v>11500</v>
          </cell>
          <cell r="H1094">
            <v>895275</v>
          </cell>
          <cell r="I1094">
            <v>27100</v>
          </cell>
          <cell r="J1094">
            <v>2109735</v>
          </cell>
          <cell r="K1094">
            <v>0</v>
          </cell>
          <cell r="L1094">
            <v>0</v>
          </cell>
          <cell r="M1094" t="str">
            <v>No.16</v>
          </cell>
        </row>
        <row r="1095">
          <cell r="A1095" t="str">
            <v>목재거푸집</v>
          </cell>
          <cell r="B1095" t="str">
            <v>0-7m:4회</v>
          </cell>
          <cell r="C1095" t="str">
            <v>M2</v>
          </cell>
          <cell r="D1095">
            <v>23.83</v>
          </cell>
          <cell r="E1095">
            <v>26100</v>
          </cell>
          <cell r="F1095">
            <v>621963</v>
          </cell>
          <cell r="G1095">
            <v>7100</v>
          </cell>
          <cell r="H1095">
            <v>169193</v>
          </cell>
          <cell r="I1095">
            <v>19000</v>
          </cell>
          <cell r="J1095">
            <v>452770</v>
          </cell>
          <cell r="K1095">
            <v>0</v>
          </cell>
          <cell r="L1095">
            <v>0</v>
          </cell>
          <cell r="M1095" t="str">
            <v>No.32</v>
          </cell>
        </row>
        <row r="1096">
          <cell r="A1096" t="str">
            <v>시공이음 설치</v>
          </cell>
          <cell r="B1096" t="str">
            <v>PVC,B=150X5mm</v>
          </cell>
          <cell r="C1096" t="str">
            <v>M</v>
          </cell>
          <cell r="D1096">
            <v>282.8</v>
          </cell>
          <cell r="E1096">
            <v>13700</v>
          </cell>
          <cell r="F1096">
            <v>3874360</v>
          </cell>
          <cell r="G1096">
            <v>2400</v>
          </cell>
          <cell r="H1096">
            <v>678720</v>
          </cell>
          <cell r="I1096">
            <v>11300</v>
          </cell>
          <cell r="J1096">
            <v>3195640</v>
          </cell>
          <cell r="K1096">
            <v>0</v>
          </cell>
          <cell r="L1096">
            <v>0</v>
          </cell>
          <cell r="M1096" t="str">
            <v>No.17</v>
          </cell>
        </row>
        <row r="1097">
          <cell r="A1097" t="str">
            <v>철근가공및조립</v>
          </cell>
          <cell r="B1097" t="str">
            <v>보통</v>
          </cell>
          <cell r="C1097" t="str">
            <v>TON</v>
          </cell>
          <cell r="D1097">
            <v>6.5350000000000001</v>
          </cell>
          <cell r="E1097">
            <v>327000</v>
          </cell>
          <cell r="F1097">
            <v>2136945</v>
          </cell>
          <cell r="G1097">
            <v>4000</v>
          </cell>
          <cell r="H1097">
            <v>26140</v>
          </cell>
          <cell r="I1097">
            <v>317000</v>
          </cell>
          <cell r="J1097">
            <v>2071595</v>
          </cell>
          <cell r="K1097">
            <v>6000</v>
          </cell>
          <cell r="L1097">
            <v>39210</v>
          </cell>
          <cell r="M1097" t="str">
            <v>No.18</v>
          </cell>
        </row>
        <row r="1098">
          <cell r="A1098" t="str">
            <v>사다리설치(STS)</v>
          </cell>
          <cell r="C1098" t="str">
            <v>M</v>
          </cell>
          <cell r="D1098">
            <v>20.71</v>
          </cell>
          <cell r="E1098">
            <v>10900</v>
          </cell>
          <cell r="F1098">
            <v>225739</v>
          </cell>
          <cell r="G1098">
            <v>6600</v>
          </cell>
          <cell r="H1098">
            <v>136686</v>
          </cell>
          <cell r="I1098">
            <v>4100</v>
          </cell>
          <cell r="J1098">
            <v>84911</v>
          </cell>
          <cell r="K1098">
            <v>200</v>
          </cell>
          <cell r="L1098">
            <v>4142</v>
          </cell>
          <cell r="M1098" t="str">
            <v>No.19</v>
          </cell>
        </row>
        <row r="1099">
          <cell r="A1099" t="str">
            <v>맨홀뚜껑설치</v>
          </cell>
          <cell r="B1099" t="str">
            <v>(주철재)</v>
          </cell>
          <cell r="C1099" t="str">
            <v>조</v>
          </cell>
          <cell r="D1099">
            <v>63</v>
          </cell>
          <cell r="E1099">
            <v>45800</v>
          </cell>
          <cell r="F1099">
            <v>2885400</v>
          </cell>
          <cell r="G1099">
            <v>0</v>
          </cell>
          <cell r="H1099">
            <v>0</v>
          </cell>
          <cell r="I1099">
            <v>45800</v>
          </cell>
          <cell r="J1099">
            <v>2885400</v>
          </cell>
          <cell r="K1099">
            <v>0</v>
          </cell>
          <cell r="L1099">
            <v>0</v>
          </cell>
          <cell r="M1099" t="str">
            <v>No.20</v>
          </cell>
        </row>
        <row r="1100">
          <cell r="A1100" t="str">
            <v>강관비계</v>
          </cell>
          <cell r="B1100" t="str">
            <v>3개월</v>
          </cell>
          <cell r="C1100" t="str">
            <v>M2</v>
          </cell>
          <cell r="D1100">
            <v>44.66</v>
          </cell>
          <cell r="E1100">
            <v>9200</v>
          </cell>
          <cell r="F1100">
            <v>410872</v>
          </cell>
          <cell r="G1100">
            <v>2300</v>
          </cell>
          <cell r="H1100">
            <v>102718</v>
          </cell>
          <cell r="I1100">
            <v>6600</v>
          </cell>
          <cell r="J1100">
            <v>294756</v>
          </cell>
          <cell r="K1100">
            <v>300</v>
          </cell>
          <cell r="L1100">
            <v>13398</v>
          </cell>
          <cell r="M1100" t="str">
            <v>No.33</v>
          </cell>
        </row>
        <row r="1101">
          <cell r="A1101" t="str">
            <v>강관동바리(3개월)</v>
          </cell>
          <cell r="B1101" t="str">
            <v>H=0-4.2M</v>
          </cell>
          <cell r="C1101" t="str">
            <v>공M3</v>
          </cell>
          <cell r="D1101">
            <v>22.17</v>
          </cell>
          <cell r="E1101">
            <v>6300</v>
          </cell>
          <cell r="F1101">
            <v>139671</v>
          </cell>
          <cell r="G1101">
            <v>200</v>
          </cell>
          <cell r="H1101">
            <v>4434</v>
          </cell>
          <cell r="I1101">
            <v>6100</v>
          </cell>
          <cell r="J1101">
            <v>135237</v>
          </cell>
          <cell r="K1101">
            <v>0</v>
          </cell>
          <cell r="L1101">
            <v>0</v>
          </cell>
          <cell r="M1101" t="str">
            <v>No.21</v>
          </cell>
        </row>
        <row r="1102">
          <cell r="A1102" t="str">
            <v>양생(비닐)</v>
          </cell>
          <cell r="C1102" t="str">
            <v>M2</v>
          </cell>
          <cell r="D1102">
            <v>70.62</v>
          </cell>
          <cell r="E1102">
            <v>900</v>
          </cell>
          <cell r="F1102">
            <v>63558</v>
          </cell>
          <cell r="G1102">
            <v>700</v>
          </cell>
          <cell r="H1102">
            <v>49434</v>
          </cell>
          <cell r="I1102">
            <v>200</v>
          </cell>
          <cell r="J1102">
            <v>14124</v>
          </cell>
          <cell r="K1102">
            <v>0</v>
          </cell>
          <cell r="L1102">
            <v>0</v>
          </cell>
          <cell r="M1102" t="str">
            <v>No.8</v>
          </cell>
        </row>
        <row r="1103">
          <cell r="A1103" t="str">
            <v>시공이음면정리(치핑)</v>
          </cell>
          <cell r="B1103" t="str">
            <v>인력</v>
          </cell>
          <cell r="C1103" t="str">
            <v>M2</v>
          </cell>
          <cell r="D1103">
            <v>53</v>
          </cell>
          <cell r="E1103">
            <v>19000</v>
          </cell>
          <cell r="F1103">
            <v>1007000</v>
          </cell>
          <cell r="G1103">
            <v>500</v>
          </cell>
          <cell r="H1103">
            <v>26500</v>
          </cell>
          <cell r="I1103">
            <v>18500</v>
          </cell>
          <cell r="J1103">
            <v>980500</v>
          </cell>
          <cell r="K1103">
            <v>0</v>
          </cell>
          <cell r="L1103">
            <v>0</v>
          </cell>
          <cell r="M1103" t="str">
            <v>No.22</v>
          </cell>
        </row>
        <row r="1104">
          <cell r="A1104" t="str">
            <v>스페이서(T=75MM)</v>
          </cell>
          <cell r="C1104" t="str">
            <v>EA</v>
          </cell>
          <cell r="D1104">
            <v>193</v>
          </cell>
          <cell r="E1104">
            <v>100</v>
          </cell>
          <cell r="F1104">
            <v>19300</v>
          </cell>
          <cell r="G1104">
            <v>100</v>
          </cell>
          <cell r="H1104">
            <v>19300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</row>
        <row r="1105">
          <cell r="A1105" t="str">
            <v>쇠흙손 마감</v>
          </cell>
          <cell r="C1105" t="str">
            <v>M2</v>
          </cell>
          <cell r="D1105">
            <v>24.15</v>
          </cell>
          <cell r="E1105">
            <v>800</v>
          </cell>
          <cell r="F1105">
            <v>19320</v>
          </cell>
          <cell r="G1105">
            <v>300</v>
          </cell>
          <cell r="H1105">
            <v>7245</v>
          </cell>
          <cell r="I1105">
            <v>200</v>
          </cell>
          <cell r="J1105">
            <v>4830</v>
          </cell>
          <cell r="K1105">
            <v>300</v>
          </cell>
          <cell r="L1105">
            <v>7245</v>
          </cell>
          <cell r="M1105" t="str">
            <v>No.27</v>
          </cell>
        </row>
        <row r="1107">
          <cell r="A1107" t="str">
            <v>4. 우수월류공</v>
          </cell>
          <cell r="F1107">
            <v>475585</v>
          </cell>
          <cell r="H1107">
            <v>148532</v>
          </cell>
          <cell r="J1107">
            <v>325083</v>
          </cell>
          <cell r="L1107">
            <v>1970</v>
          </cell>
        </row>
        <row r="1108">
          <cell r="A1108" t="str">
            <v>레미콘타설</v>
          </cell>
          <cell r="B1108" t="str">
            <v>무근구조물</v>
          </cell>
          <cell r="C1108" t="str">
            <v>M3</v>
          </cell>
          <cell r="D1108">
            <v>7.09</v>
          </cell>
          <cell r="E1108">
            <v>16000</v>
          </cell>
          <cell r="F1108">
            <v>113440</v>
          </cell>
          <cell r="G1108">
            <v>0</v>
          </cell>
          <cell r="H1108">
            <v>0</v>
          </cell>
          <cell r="I1108">
            <v>16000</v>
          </cell>
          <cell r="J1108">
            <v>113440</v>
          </cell>
          <cell r="K1108">
            <v>0</v>
          </cell>
          <cell r="L1108">
            <v>0</v>
          </cell>
          <cell r="M1108" t="str">
            <v>No.10</v>
          </cell>
        </row>
        <row r="1109">
          <cell r="A1109" t="str">
            <v>레미콘타설</v>
          </cell>
          <cell r="B1109" t="str">
            <v>철근구조물</v>
          </cell>
          <cell r="C1109" t="str">
            <v>M3</v>
          </cell>
          <cell r="D1109">
            <v>1.31</v>
          </cell>
          <cell r="E1109">
            <v>21700</v>
          </cell>
          <cell r="F1109">
            <v>28427</v>
          </cell>
          <cell r="G1109">
            <v>400</v>
          </cell>
          <cell r="H1109">
            <v>524</v>
          </cell>
          <cell r="I1109">
            <v>21000</v>
          </cell>
          <cell r="J1109">
            <v>27510</v>
          </cell>
          <cell r="K1109">
            <v>300</v>
          </cell>
          <cell r="L1109">
            <v>393</v>
          </cell>
          <cell r="M1109" t="str">
            <v>No.14</v>
          </cell>
        </row>
        <row r="1110">
          <cell r="A1110" t="str">
            <v>합판거푸집</v>
          </cell>
          <cell r="B1110" t="str">
            <v>0-7m:6회</v>
          </cell>
          <cell r="C1110" t="str">
            <v>M2</v>
          </cell>
          <cell r="D1110">
            <v>5.26</v>
          </cell>
          <cell r="E1110">
            <v>12000</v>
          </cell>
          <cell r="F1110">
            <v>63120</v>
          </cell>
          <cell r="G1110">
            <v>4000</v>
          </cell>
          <cell r="H1110">
            <v>21040</v>
          </cell>
          <cell r="I1110">
            <v>8000</v>
          </cell>
          <cell r="J1110">
            <v>42080</v>
          </cell>
          <cell r="K1110">
            <v>0</v>
          </cell>
          <cell r="L1110">
            <v>0</v>
          </cell>
          <cell r="M1110" t="str">
            <v>No.11</v>
          </cell>
        </row>
        <row r="1111">
          <cell r="A1111" t="str">
            <v>합판거푸집</v>
          </cell>
          <cell r="B1111" t="str">
            <v>0-7m:3회</v>
          </cell>
          <cell r="C1111" t="str">
            <v>M2</v>
          </cell>
          <cell r="D1111">
            <v>7.5</v>
          </cell>
          <cell r="E1111">
            <v>17100</v>
          </cell>
          <cell r="F1111">
            <v>128250</v>
          </cell>
          <cell r="G1111">
            <v>5300</v>
          </cell>
          <cell r="H1111">
            <v>39750</v>
          </cell>
          <cell r="I1111">
            <v>11800</v>
          </cell>
          <cell r="J1111">
            <v>88500</v>
          </cell>
          <cell r="K1111">
            <v>0</v>
          </cell>
          <cell r="L1111">
            <v>0</v>
          </cell>
          <cell r="M1111" t="str">
            <v>No.15</v>
          </cell>
        </row>
        <row r="1112">
          <cell r="A1112" t="str">
            <v>철근가공및조립</v>
          </cell>
          <cell r="B1112" t="str">
            <v>보통</v>
          </cell>
          <cell r="C1112" t="str">
            <v>TON</v>
          </cell>
          <cell r="D1112">
            <v>3.4000000000000002E-2</v>
          </cell>
          <cell r="E1112">
            <v>327000</v>
          </cell>
          <cell r="F1112">
            <v>11118</v>
          </cell>
          <cell r="G1112">
            <v>4000</v>
          </cell>
          <cell r="H1112">
            <v>136</v>
          </cell>
          <cell r="I1112">
            <v>317000</v>
          </cell>
          <cell r="J1112">
            <v>10778</v>
          </cell>
          <cell r="K1112">
            <v>6000</v>
          </cell>
          <cell r="L1112">
            <v>204</v>
          </cell>
          <cell r="M1112" t="str">
            <v>No.18</v>
          </cell>
        </row>
        <row r="1113">
          <cell r="A1113" t="str">
            <v>그레이팅 뚜껑설치</v>
          </cell>
          <cell r="B1113" t="str">
            <v>1000X1000mm</v>
          </cell>
          <cell r="C1113" t="str">
            <v>개소</v>
          </cell>
          <cell r="D1113">
            <v>1</v>
          </cell>
          <cell r="E1113">
            <v>120500</v>
          </cell>
          <cell r="F1113">
            <v>120500</v>
          </cell>
          <cell r="G1113">
            <v>86900</v>
          </cell>
          <cell r="H1113">
            <v>86900</v>
          </cell>
          <cell r="I1113">
            <v>32500</v>
          </cell>
          <cell r="J1113">
            <v>32500</v>
          </cell>
          <cell r="K1113">
            <v>1100</v>
          </cell>
          <cell r="L1113">
            <v>1100</v>
          </cell>
          <cell r="M1113" t="str">
            <v>No.71</v>
          </cell>
        </row>
        <row r="1114">
          <cell r="A1114" t="str">
            <v>이중벽P.E관 접합및부설</v>
          </cell>
          <cell r="B1114" t="str">
            <v>Φ250M/M</v>
          </cell>
          <cell r="C1114" t="str">
            <v>개소</v>
          </cell>
          <cell r="D1114">
            <v>2</v>
          </cell>
          <cell r="E1114">
            <v>4000</v>
          </cell>
          <cell r="F1114">
            <v>8000</v>
          </cell>
          <cell r="G1114">
            <v>0</v>
          </cell>
          <cell r="H1114">
            <v>0</v>
          </cell>
          <cell r="I1114">
            <v>4000</v>
          </cell>
          <cell r="J1114">
            <v>8000</v>
          </cell>
          <cell r="K1114">
            <v>0</v>
          </cell>
          <cell r="L1114">
            <v>0</v>
          </cell>
          <cell r="M1114" t="str">
            <v>No.24</v>
          </cell>
        </row>
        <row r="1115">
          <cell r="A1115" t="str">
            <v>잡석부설(B.H 0.7)</v>
          </cell>
          <cell r="B1115" t="str">
            <v>기계90%+인력10%</v>
          </cell>
          <cell r="C1115" t="str">
            <v>M3</v>
          </cell>
          <cell r="D1115">
            <v>0.91</v>
          </cell>
          <cell r="E1115">
            <v>3000</v>
          </cell>
          <cell r="F1115">
            <v>2730</v>
          </cell>
          <cell r="G1115">
            <v>200</v>
          </cell>
          <cell r="H1115">
            <v>182</v>
          </cell>
          <cell r="I1115">
            <v>2500</v>
          </cell>
          <cell r="J1115">
            <v>2275</v>
          </cell>
          <cell r="K1115">
            <v>300</v>
          </cell>
          <cell r="L1115">
            <v>273</v>
          </cell>
          <cell r="M1115" t="str">
            <v>#.5</v>
          </cell>
        </row>
        <row r="1117">
          <cell r="A1117" t="str">
            <v>5. 부대시설공</v>
          </cell>
          <cell r="F1117">
            <v>99829786</v>
          </cell>
          <cell r="H1117">
            <v>15979519</v>
          </cell>
          <cell r="J1117">
            <v>81129672</v>
          </cell>
          <cell r="L1117">
            <v>2720595</v>
          </cell>
        </row>
        <row r="1118">
          <cell r="A1118" t="str">
            <v>하수관거인식테이프</v>
          </cell>
          <cell r="B1118" t="str">
            <v>5cmX20m</v>
          </cell>
          <cell r="C1118" t="str">
            <v>M</v>
          </cell>
          <cell r="D1118">
            <v>2440</v>
          </cell>
          <cell r="E1118">
            <v>1300</v>
          </cell>
          <cell r="F1118">
            <v>3172000</v>
          </cell>
          <cell r="G1118">
            <v>1100</v>
          </cell>
          <cell r="H1118">
            <v>2684000</v>
          </cell>
          <cell r="I1118">
            <v>200</v>
          </cell>
          <cell r="J1118">
            <v>488000</v>
          </cell>
          <cell r="K1118">
            <v>0</v>
          </cell>
          <cell r="L1118">
            <v>0</v>
          </cell>
        </row>
        <row r="1119">
          <cell r="A1119" t="str">
            <v>하수관내 C.C.T.V조사</v>
          </cell>
          <cell r="B1119" t="str">
            <v>하수관내 C.C.T.V 조사</v>
          </cell>
          <cell r="C1119" t="str">
            <v>M</v>
          </cell>
          <cell r="D1119">
            <v>2440</v>
          </cell>
          <cell r="E1119">
            <v>1700</v>
          </cell>
          <cell r="F1119">
            <v>4148000</v>
          </cell>
          <cell r="G1119">
            <v>100</v>
          </cell>
          <cell r="H1119">
            <v>244000</v>
          </cell>
          <cell r="I1119">
            <v>1000</v>
          </cell>
          <cell r="J1119">
            <v>2440000</v>
          </cell>
          <cell r="K1119">
            <v>600</v>
          </cell>
          <cell r="L1119">
            <v>1464000</v>
          </cell>
          <cell r="M1119" t="str">
            <v>No.40</v>
          </cell>
        </row>
        <row r="1120">
          <cell r="A1120" t="str">
            <v>철근 구조물헐기</v>
          </cell>
          <cell r="B1120" t="str">
            <v>소형브레커+공기압축기</v>
          </cell>
          <cell r="C1120" t="str">
            <v>M3</v>
          </cell>
          <cell r="D1120">
            <v>2.36</v>
          </cell>
          <cell r="E1120">
            <v>35800</v>
          </cell>
          <cell r="F1120">
            <v>84488</v>
          </cell>
          <cell r="G1120">
            <v>6400</v>
          </cell>
          <cell r="H1120">
            <v>15104</v>
          </cell>
          <cell r="I1120">
            <v>17800</v>
          </cell>
          <cell r="J1120">
            <v>42008</v>
          </cell>
          <cell r="K1120">
            <v>11600</v>
          </cell>
          <cell r="L1120">
            <v>27376</v>
          </cell>
          <cell r="M1120" t="str">
            <v>No.29</v>
          </cell>
        </row>
        <row r="1121">
          <cell r="A1121" t="str">
            <v>무근 구조물헐기</v>
          </cell>
          <cell r="B1121" t="str">
            <v>소형브레커+공기압축기</v>
          </cell>
          <cell r="C1121" t="str">
            <v>M3</v>
          </cell>
          <cell r="D1121">
            <v>0.85</v>
          </cell>
          <cell r="E1121">
            <v>27100</v>
          </cell>
          <cell r="F1121">
            <v>23035</v>
          </cell>
          <cell r="G1121">
            <v>2100</v>
          </cell>
          <cell r="H1121">
            <v>1785</v>
          </cell>
          <cell r="I1121">
            <v>18900</v>
          </cell>
          <cell r="J1121">
            <v>16065</v>
          </cell>
          <cell r="K1121">
            <v>6100</v>
          </cell>
          <cell r="L1121">
            <v>5185</v>
          </cell>
          <cell r="M1121" t="str">
            <v>No.26</v>
          </cell>
        </row>
        <row r="1122">
          <cell r="A1122" t="str">
            <v>폐기물운반</v>
          </cell>
          <cell r="B1122" t="str">
            <v>B.H0.7 + D.T15</v>
          </cell>
          <cell r="C1122" t="str">
            <v>M3</v>
          </cell>
          <cell r="D1122">
            <v>3.21</v>
          </cell>
          <cell r="E1122">
            <v>12300</v>
          </cell>
          <cell r="F1122">
            <v>39483</v>
          </cell>
          <cell r="G1122">
            <v>4600</v>
          </cell>
          <cell r="H1122">
            <v>14766</v>
          </cell>
          <cell r="I1122">
            <v>3500</v>
          </cell>
          <cell r="J1122">
            <v>11235</v>
          </cell>
          <cell r="K1122">
            <v>4200</v>
          </cell>
          <cell r="L1122">
            <v>13482</v>
          </cell>
          <cell r="M1122" t="str">
            <v>#.12</v>
          </cell>
        </row>
        <row r="1123">
          <cell r="A1123" t="str">
            <v>보차도 경계석 헐기 및 설치</v>
          </cell>
          <cell r="B1123" t="str">
            <v>500X200X170</v>
          </cell>
          <cell r="C1123" t="str">
            <v>M</v>
          </cell>
          <cell r="D1123">
            <v>2</v>
          </cell>
          <cell r="E1123">
            <v>24500</v>
          </cell>
          <cell r="F1123">
            <v>49000</v>
          </cell>
          <cell r="G1123">
            <v>7300</v>
          </cell>
          <cell r="H1123">
            <v>14600</v>
          </cell>
          <cell r="I1123">
            <v>13600</v>
          </cell>
          <cell r="J1123">
            <v>27200</v>
          </cell>
          <cell r="K1123">
            <v>3600</v>
          </cell>
          <cell r="L1123">
            <v>7200</v>
          </cell>
          <cell r="M1123" t="str">
            <v>No.68</v>
          </cell>
        </row>
        <row r="1124">
          <cell r="A1124" t="str">
            <v>보도블럭파취복구</v>
          </cell>
          <cell r="C1124" t="str">
            <v>M2</v>
          </cell>
          <cell r="D1124">
            <v>2.67</v>
          </cell>
          <cell r="E1124">
            <v>7400</v>
          </cell>
          <cell r="F1124">
            <v>19758</v>
          </cell>
          <cell r="G1124">
            <v>1800</v>
          </cell>
          <cell r="H1124">
            <v>4806</v>
          </cell>
          <cell r="I1124">
            <v>5600</v>
          </cell>
          <cell r="J1124">
            <v>14952</v>
          </cell>
          <cell r="K1124">
            <v>0</v>
          </cell>
          <cell r="L1124">
            <v>0</v>
          </cell>
          <cell r="M1124" t="str">
            <v>No.69</v>
          </cell>
        </row>
        <row r="1125">
          <cell r="A1125" t="str">
            <v>도로경계석 헐기 및 설치</v>
          </cell>
          <cell r="B1125" t="str">
            <v>500X200X170</v>
          </cell>
          <cell r="C1125" t="str">
            <v>M</v>
          </cell>
          <cell r="D1125">
            <v>2</v>
          </cell>
          <cell r="E1125">
            <v>18600</v>
          </cell>
          <cell r="F1125">
            <v>37200</v>
          </cell>
          <cell r="G1125">
            <v>3900</v>
          </cell>
          <cell r="H1125">
            <v>7800</v>
          </cell>
          <cell r="I1125">
            <v>14700</v>
          </cell>
          <cell r="J1125">
            <v>29400</v>
          </cell>
          <cell r="K1125">
            <v>0</v>
          </cell>
          <cell r="L1125">
            <v>0</v>
          </cell>
          <cell r="M1125" t="str">
            <v>No.70</v>
          </cell>
        </row>
        <row r="1126">
          <cell r="A1126" t="str">
            <v>합판거푸집</v>
          </cell>
          <cell r="B1126" t="str">
            <v>0-7m:6회</v>
          </cell>
          <cell r="C1126" t="str">
            <v>M2</v>
          </cell>
          <cell r="D1126">
            <v>1.21</v>
          </cell>
          <cell r="E1126">
            <v>12000</v>
          </cell>
          <cell r="F1126">
            <v>14520</v>
          </cell>
          <cell r="G1126">
            <v>4000</v>
          </cell>
          <cell r="H1126">
            <v>4840</v>
          </cell>
          <cell r="I1126">
            <v>8000</v>
          </cell>
          <cell r="J1126">
            <v>9680</v>
          </cell>
          <cell r="K1126">
            <v>0</v>
          </cell>
          <cell r="L1126">
            <v>0</v>
          </cell>
          <cell r="M1126" t="str">
            <v>No.11</v>
          </cell>
        </row>
        <row r="1127">
          <cell r="A1127" t="str">
            <v>모래부설(B.H 0.7M3)</v>
          </cell>
          <cell r="B1127" t="str">
            <v>기계90%+인력10%</v>
          </cell>
          <cell r="C1127" t="str">
            <v>M3</v>
          </cell>
          <cell r="D1127">
            <v>0.13</v>
          </cell>
          <cell r="E1127">
            <v>1300</v>
          </cell>
          <cell r="F1127">
            <v>169</v>
          </cell>
          <cell r="G1127">
            <v>200</v>
          </cell>
          <cell r="H1127">
            <v>26</v>
          </cell>
          <cell r="I1127">
            <v>700</v>
          </cell>
          <cell r="J1127">
            <v>91</v>
          </cell>
          <cell r="K1127">
            <v>400</v>
          </cell>
          <cell r="L1127">
            <v>52</v>
          </cell>
          <cell r="M1127" t="str">
            <v>#.14</v>
          </cell>
        </row>
        <row r="1128">
          <cell r="A1128" t="str">
            <v>레미콘타설</v>
          </cell>
          <cell r="B1128" t="str">
            <v>무근구조물</v>
          </cell>
          <cell r="C1128" t="str">
            <v>M3</v>
          </cell>
          <cell r="D1128">
            <v>0.28000000000000003</v>
          </cell>
          <cell r="E1128">
            <v>16000</v>
          </cell>
          <cell r="F1128">
            <v>4480</v>
          </cell>
          <cell r="G1128">
            <v>0</v>
          </cell>
          <cell r="H1128">
            <v>0</v>
          </cell>
          <cell r="I1128">
            <v>16000</v>
          </cell>
          <cell r="J1128">
            <v>4480</v>
          </cell>
          <cell r="K1128">
            <v>0</v>
          </cell>
          <cell r="L1128">
            <v>0</v>
          </cell>
          <cell r="M1128" t="str">
            <v>No.10</v>
          </cell>
        </row>
        <row r="1129">
          <cell r="A1129" t="str">
            <v>P.E관 접합 및 부설</v>
          </cell>
          <cell r="B1129" t="str">
            <v>Φ1000M/M</v>
          </cell>
          <cell r="C1129" t="str">
            <v>개소</v>
          </cell>
          <cell r="D1129">
            <v>665</v>
          </cell>
          <cell r="E1129">
            <v>30200</v>
          </cell>
          <cell r="F1129">
            <v>20083000</v>
          </cell>
          <cell r="G1129">
            <v>0</v>
          </cell>
          <cell r="H1129">
            <v>0</v>
          </cell>
          <cell r="I1129">
            <v>30200</v>
          </cell>
          <cell r="J1129">
            <v>20083000</v>
          </cell>
          <cell r="K1129">
            <v>0</v>
          </cell>
          <cell r="L1129">
            <v>0</v>
          </cell>
          <cell r="M1129" t="str">
            <v>No.53</v>
          </cell>
        </row>
        <row r="1130">
          <cell r="A1130" t="str">
            <v>가성토(토사,B.H0.7)</v>
          </cell>
          <cell r="B1130" t="str">
            <v>현장토유용</v>
          </cell>
          <cell r="C1130" t="str">
            <v>M3</v>
          </cell>
          <cell r="D1130">
            <v>1719</v>
          </cell>
          <cell r="E1130">
            <v>1800</v>
          </cell>
          <cell r="F1130">
            <v>3094200</v>
          </cell>
          <cell r="G1130">
            <v>400</v>
          </cell>
          <cell r="H1130">
            <v>687600</v>
          </cell>
          <cell r="I1130">
            <v>700</v>
          </cell>
          <cell r="J1130">
            <v>1203300</v>
          </cell>
          <cell r="K1130">
            <v>700</v>
          </cell>
          <cell r="L1130">
            <v>1203300</v>
          </cell>
          <cell r="M1130" t="str">
            <v>#.20</v>
          </cell>
        </row>
        <row r="1131">
          <cell r="A1131" t="str">
            <v>P.P 마대쌓기 및 헐기</v>
          </cell>
          <cell r="C1131" t="str">
            <v>M2</v>
          </cell>
          <cell r="D1131">
            <v>1281.27</v>
          </cell>
          <cell r="E1131">
            <v>53000</v>
          </cell>
          <cell r="F1131">
            <v>67907310</v>
          </cell>
          <cell r="G1131">
            <v>8900</v>
          </cell>
          <cell r="H1131">
            <v>11403303</v>
          </cell>
          <cell r="I1131">
            <v>44100</v>
          </cell>
          <cell r="J1131">
            <v>56504007</v>
          </cell>
          <cell r="K1131">
            <v>0</v>
          </cell>
          <cell r="L1131">
            <v>0</v>
          </cell>
          <cell r="M1131" t="str">
            <v>#.21</v>
          </cell>
        </row>
        <row r="1132">
          <cell r="A1132" t="str">
            <v>양생(비닐)</v>
          </cell>
          <cell r="C1132" t="str">
            <v>M2</v>
          </cell>
          <cell r="D1132">
            <v>1281.27</v>
          </cell>
          <cell r="E1132">
            <v>900</v>
          </cell>
          <cell r="F1132">
            <v>1153143</v>
          </cell>
          <cell r="G1132">
            <v>700</v>
          </cell>
          <cell r="H1132">
            <v>896889</v>
          </cell>
          <cell r="I1132">
            <v>200</v>
          </cell>
          <cell r="J1132">
            <v>256254</v>
          </cell>
          <cell r="K1132">
            <v>0</v>
          </cell>
          <cell r="L1132">
            <v>0</v>
          </cell>
          <cell r="M1132" t="str">
            <v>No.8</v>
          </cell>
        </row>
        <row r="1134">
          <cell r="A1134" t="str">
            <v>7. 운 반 공</v>
          </cell>
          <cell r="F1134">
            <v>2878694</v>
          </cell>
          <cell r="H1134">
            <v>849200</v>
          </cell>
          <cell r="J1134">
            <v>926400</v>
          </cell>
          <cell r="L1134">
            <v>1103094</v>
          </cell>
        </row>
        <row r="1135">
          <cell r="A1135" t="str">
            <v>철근운반</v>
          </cell>
          <cell r="C1135" t="str">
            <v>TON</v>
          </cell>
          <cell r="D1135">
            <v>6.766</v>
          </cell>
          <cell r="E1135">
            <v>9000</v>
          </cell>
          <cell r="F1135">
            <v>60894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9000</v>
          </cell>
          <cell r="L1135">
            <v>60894</v>
          </cell>
          <cell r="M1135" t="str">
            <v>#.15</v>
          </cell>
        </row>
        <row r="1136">
          <cell r="A1136" t="str">
            <v>보조기층운반</v>
          </cell>
          <cell r="C1136" t="str">
            <v>M3</v>
          </cell>
          <cell r="D1136">
            <v>386</v>
          </cell>
          <cell r="E1136">
            <v>7300</v>
          </cell>
          <cell r="F1136">
            <v>2817800</v>
          </cell>
          <cell r="G1136">
            <v>2200</v>
          </cell>
          <cell r="H1136">
            <v>849200</v>
          </cell>
          <cell r="I1136">
            <v>2400</v>
          </cell>
          <cell r="J1136">
            <v>926400</v>
          </cell>
          <cell r="K1136">
            <v>2700</v>
          </cell>
          <cell r="L1136">
            <v>1042200</v>
          </cell>
          <cell r="M1136" t="str">
            <v>#.18</v>
          </cell>
        </row>
        <row r="1147">
          <cell r="A1147" t="str">
            <v>⊙H-LINE  사급자재비</v>
          </cell>
          <cell r="C1147" t="str">
            <v>식</v>
          </cell>
          <cell r="D1147">
            <v>1</v>
          </cell>
          <cell r="F1147">
            <v>122117450</v>
          </cell>
          <cell r="H1147">
            <v>122117450</v>
          </cell>
          <cell r="J1147">
            <v>0</v>
          </cell>
          <cell r="L1147">
            <v>0</v>
          </cell>
        </row>
        <row r="1149">
          <cell r="A1149" t="str">
            <v>모  래</v>
          </cell>
          <cell r="C1149" t="str">
            <v>M3</v>
          </cell>
          <cell r="D1149">
            <v>419</v>
          </cell>
          <cell r="E1149">
            <v>17000</v>
          </cell>
          <cell r="F1149">
            <v>7123000</v>
          </cell>
          <cell r="G1149">
            <v>17000</v>
          </cell>
          <cell r="H1149">
            <v>7123000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</row>
        <row r="1150">
          <cell r="A1150" t="str">
            <v>잡  석</v>
          </cell>
          <cell r="C1150" t="str">
            <v>M3</v>
          </cell>
          <cell r="D1150">
            <v>0.95</v>
          </cell>
          <cell r="E1150">
            <v>7000</v>
          </cell>
          <cell r="F1150">
            <v>6650</v>
          </cell>
          <cell r="G1150">
            <v>7000</v>
          </cell>
          <cell r="H1150">
            <v>6650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</row>
        <row r="1151">
          <cell r="A1151" t="str">
            <v>아스팔트유제</v>
          </cell>
          <cell r="B1151" t="str">
            <v>RSC-4</v>
          </cell>
          <cell r="C1151" t="str">
            <v>DRUM</v>
          </cell>
          <cell r="D1151">
            <v>22.7</v>
          </cell>
          <cell r="E1151">
            <v>52000</v>
          </cell>
          <cell r="F1151">
            <v>1180400</v>
          </cell>
          <cell r="G1151">
            <v>52000</v>
          </cell>
          <cell r="H1151">
            <v>1180400</v>
          </cell>
          <cell r="I1151">
            <v>0</v>
          </cell>
          <cell r="J1151">
            <v>0</v>
          </cell>
          <cell r="K1151">
            <v>0</v>
          </cell>
          <cell r="L1151">
            <v>0</v>
          </cell>
        </row>
        <row r="1152">
          <cell r="A1152" t="str">
            <v>아스팔트유제</v>
          </cell>
          <cell r="B1152" t="str">
            <v>MC-1</v>
          </cell>
          <cell r="C1152" t="str">
            <v>DRUM</v>
          </cell>
          <cell r="D1152">
            <v>12.1</v>
          </cell>
          <cell r="E1152">
            <v>58000</v>
          </cell>
          <cell r="F1152">
            <v>701800</v>
          </cell>
          <cell r="G1152">
            <v>58000</v>
          </cell>
          <cell r="H1152">
            <v>701800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</row>
        <row r="1153">
          <cell r="A1153" t="str">
            <v>이중벽 P.E관</v>
          </cell>
          <cell r="B1153" t="str">
            <v>Φ250M/M</v>
          </cell>
          <cell r="C1153" t="str">
            <v>본</v>
          </cell>
          <cell r="D1153">
            <v>409</v>
          </cell>
          <cell r="E1153">
            <v>127200</v>
          </cell>
          <cell r="F1153">
            <v>52024800</v>
          </cell>
          <cell r="G1153">
            <v>127200</v>
          </cell>
          <cell r="H1153">
            <v>52024800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</row>
        <row r="1154">
          <cell r="A1154" t="str">
            <v>P.E관(5회 사용)</v>
          </cell>
          <cell r="B1154" t="str">
            <v>Φ1000M/M</v>
          </cell>
          <cell r="C1154" t="str">
            <v>본</v>
          </cell>
          <cell r="D1154">
            <v>57</v>
          </cell>
          <cell r="E1154">
            <v>948400</v>
          </cell>
          <cell r="F1154">
            <v>54058800</v>
          </cell>
          <cell r="G1154">
            <v>948400</v>
          </cell>
          <cell r="H1154">
            <v>54058800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</row>
        <row r="1155">
          <cell r="A1155" t="str">
            <v>이중벽 P.E관 지수단관</v>
          </cell>
          <cell r="B1155" t="str">
            <v>Φ250M/M</v>
          </cell>
          <cell r="C1155" t="str">
            <v>EA</v>
          </cell>
          <cell r="D1155">
            <v>128</v>
          </cell>
          <cell r="E1155">
            <v>34900</v>
          </cell>
          <cell r="F1155">
            <v>4467200</v>
          </cell>
          <cell r="G1155">
            <v>34900</v>
          </cell>
          <cell r="H1155">
            <v>4467200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</row>
        <row r="1156">
          <cell r="A1156" t="str">
            <v>이중벽 P.E 곡관</v>
          </cell>
          <cell r="B1156" t="str">
            <v>Φ250M/MX45</v>
          </cell>
          <cell r="C1156" t="str">
            <v>EA</v>
          </cell>
          <cell r="D1156">
            <v>2</v>
          </cell>
          <cell r="E1156">
            <v>61500</v>
          </cell>
          <cell r="F1156">
            <v>123000</v>
          </cell>
          <cell r="G1156">
            <v>61500</v>
          </cell>
          <cell r="H1156">
            <v>123000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</row>
        <row r="1157">
          <cell r="A1157" t="str">
            <v>보조기층제</v>
          </cell>
          <cell r="C1157" t="str">
            <v>M3</v>
          </cell>
          <cell r="D1157">
            <v>386</v>
          </cell>
          <cell r="E1157">
            <v>6300</v>
          </cell>
          <cell r="F1157">
            <v>2431800</v>
          </cell>
          <cell r="G1157">
            <v>6300</v>
          </cell>
          <cell r="H1157">
            <v>2431800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</row>
        <row r="1169">
          <cell r="A1169" t="str">
            <v>《 중  계  펌  프  장 》</v>
          </cell>
          <cell r="C1169" t="str">
            <v>식</v>
          </cell>
          <cell r="D1169">
            <v>1</v>
          </cell>
          <cell r="F1169">
            <v>740640367</v>
          </cell>
          <cell r="H1169">
            <v>164198539</v>
          </cell>
          <cell r="J1169">
            <v>491852187</v>
          </cell>
          <cell r="L1169">
            <v>84589641</v>
          </cell>
        </row>
        <row r="1170">
          <cell r="A1170" t="str">
            <v>Ⅰ.서호 중계펌프장(토목)</v>
          </cell>
          <cell r="C1170" t="str">
            <v>식</v>
          </cell>
          <cell r="D1170">
            <v>1</v>
          </cell>
          <cell r="F1170">
            <v>42134049</v>
          </cell>
          <cell r="H1170">
            <v>9364013</v>
          </cell>
          <cell r="J1170">
            <v>28211789</v>
          </cell>
          <cell r="L1170">
            <v>4558247</v>
          </cell>
        </row>
        <row r="1171">
          <cell r="A1171" t="str">
            <v>Ⅱ.법환 중계펌프장(토목)</v>
          </cell>
          <cell r="C1171" t="str">
            <v>식</v>
          </cell>
          <cell r="D1171">
            <v>1</v>
          </cell>
          <cell r="F1171">
            <v>57491452</v>
          </cell>
          <cell r="H1171">
            <v>14925113</v>
          </cell>
          <cell r="J1171">
            <v>38212150</v>
          </cell>
          <cell r="L1171">
            <v>4354189</v>
          </cell>
        </row>
        <row r="1172">
          <cell r="A1172" t="str">
            <v>Ⅲ.강정 중계펌프장(토목)</v>
          </cell>
          <cell r="C1172" t="str">
            <v>식</v>
          </cell>
          <cell r="D1172">
            <v>1</v>
          </cell>
          <cell r="F1172">
            <v>175803065</v>
          </cell>
          <cell r="H1172">
            <v>34845977</v>
          </cell>
          <cell r="J1172">
            <v>119005590</v>
          </cell>
          <cell r="L1172">
            <v>21951498</v>
          </cell>
        </row>
        <row r="1173">
          <cell r="A1173" t="str">
            <v>Ⅳ.월평 중계펌프장(토목)</v>
          </cell>
          <cell r="C1173" t="str">
            <v>식</v>
          </cell>
          <cell r="D1173">
            <v>1</v>
          </cell>
          <cell r="F1173">
            <v>146259644</v>
          </cell>
          <cell r="H1173">
            <v>31989000</v>
          </cell>
          <cell r="J1173">
            <v>92839934</v>
          </cell>
          <cell r="L1173">
            <v>21430710</v>
          </cell>
        </row>
        <row r="1174">
          <cell r="A1174" t="str">
            <v>Ⅴ.중문동부 중계펌프장(토목)</v>
          </cell>
          <cell r="C1174" t="str">
            <v>식</v>
          </cell>
          <cell r="D1174">
            <v>1</v>
          </cell>
          <cell r="F1174">
            <v>204739233</v>
          </cell>
          <cell r="H1174">
            <v>39133896</v>
          </cell>
          <cell r="J1174">
            <v>148125384</v>
          </cell>
          <cell r="L1174">
            <v>17479953</v>
          </cell>
        </row>
        <row r="1175">
          <cell r="A1175" t="str">
            <v>Ⅵ.부 대 공</v>
          </cell>
          <cell r="C1175" t="str">
            <v>식</v>
          </cell>
          <cell r="D1175">
            <v>1</v>
          </cell>
          <cell r="F1175">
            <v>114212924</v>
          </cell>
          <cell r="H1175">
            <v>33940540</v>
          </cell>
          <cell r="J1175">
            <v>65457340</v>
          </cell>
          <cell r="L1175">
            <v>14815044</v>
          </cell>
        </row>
        <row r="1191">
          <cell r="A1191" t="str">
            <v>Ⅰ.서호 중계펌프장(토목)</v>
          </cell>
          <cell r="C1191" t="str">
            <v>식</v>
          </cell>
          <cell r="D1191">
            <v>1</v>
          </cell>
          <cell r="F1191">
            <v>42134049</v>
          </cell>
          <cell r="H1191">
            <v>9364013</v>
          </cell>
          <cell r="J1191">
            <v>28211789</v>
          </cell>
          <cell r="L1191">
            <v>4558247</v>
          </cell>
        </row>
        <row r="1193">
          <cell r="A1193" t="str">
            <v>1. 토    공</v>
          </cell>
          <cell r="F1193">
            <v>12950001</v>
          </cell>
          <cell r="H1193">
            <v>2386578</v>
          </cell>
          <cell r="J1193">
            <v>6753435</v>
          </cell>
          <cell r="L1193">
            <v>3809988</v>
          </cell>
        </row>
        <row r="1194">
          <cell r="A1194" t="str">
            <v>터파기:토사(육상),기계80+인력20</v>
          </cell>
          <cell r="B1194" t="str">
            <v>B.H 0.7㎥</v>
          </cell>
          <cell r="C1194" t="str">
            <v>M3</v>
          </cell>
          <cell r="D1194">
            <v>38.1</v>
          </cell>
          <cell r="E1194">
            <v>2000</v>
          </cell>
          <cell r="F1194">
            <v>76200</v>
          </cell>
          <cell r="G1194">
            <v>100</v>
          </cell>
          <cell r="H1194">
            <v>3810</v>
          </cell>
          <cell r="I1194">
            <v>1600</v>
          </cell>
          <cell r="J1194">
            <v>60960</v>
          </cell>
          <cell r="K1194">
            <v>300</v>
          </cell>
          <cell r="L1194">
            <v>11430</v>
          </cell>
          <cell r="M1194" t="str">
            <v>#.2</v>
          </cell>
        </row>
        <row r="1195">
          <cell r="A1195" t="str">
            <v>터파기(인력)</v>
          </cell>
          <cell r="B1195" t="str">
            <v>토사,0-1m</v>
          </cell>
          <cell r="C1195" t="str">
            <v>M3</v>
          </cell>
          <cell r="D1195">
            <v>201.79</v>
          </cell>
          <cell r="E1195">
            <v>8800</v>
          </cell>
          <cell r="F1195">
            <v>1775752</v>
          </cell>
          <cell r="G1195">
            <v>0</v>
          </cell>
          <cell r="H1195">
            <v>0</v>
          </cell>
          <cell r="I1195">
            <v>8800</v>
          </cell>
          <cell r="J1195">
            <v>1775752</v>
          </cell>
          <cell r="K1195">
            <v>0</v>
          </cell>
          <cell r="L1195">
            <v>0</v>
          </cell>
          <cell r="M1195" t="str">
            <v>No.54</v>
          </cell>
        </row>
        <row r="1196">
          <cell r="A1196" t="str">
            <v>기계터파기(연암)</v>
          </cell>
          <cell r="B1196" t="str">
            <v>B.H0.7+브레이커</v>
          </cell>
          <cell r="C1196" t="str">
            <v>M3</v>
          </cell>
          <cell r="D1196">
            <v>291.39999999999998</v>
          </cell>
          <cell r="E1196">
            <v>18400</v>
          </cell>
          <cell r="F1196">
            <v>5361760</v>
          </cell>
          <cell r="G1196">
            <v>2800</v>
          </cell>
          <cell r="H1196">
            <v>815920</v>
          </cell>
          <cell r="I1196">
            <v>7300</v>
          </cell>
          <cell r="J1196">
            <v>2127220</v>
          </cell>
          <cell r="K1196">
            <v>8300</v>
          </cell>
          <cell r="L1196">
            <v>2418620</v>
          </cell>
          <cell r="M1196" t="str">
            <v>#.3</v>
          </cell>
        </row>
        <row r="1197">
          <cell r="A1197" t="str">
            <v>되메우기 및 다짐</v>
          </cell>
          <cell r="B1197" t="str">
            <v>B.H 0.7+플래이트 콤펙터</v>
          </cell>
          <cell r="C1197" t="str">
            <v>M3</v>
          </cell>
          <cell r="D1197">
            <v>199.25</v>
          </cell>
          <cell r="E1197">
            <v>3500</v>
          </cell>
          <cell r="F1197">
            <v>697375</v>
          </cell>
          <cell r="G1197">
            <v>400</v>
          </cell>
          <cell r="H1197">
            <v>79700</v>
          </cell>
          <cell r="I1197">
            <v>2600</v>
          </cell>
          <cell r="J1197">
            <v>518050</v>
          </cell>
          <cell r="K1197">
            <v>500</v>
          </cell>
          <cell r="L1197">
            <v>99625</v>
          </cell>
          <cell r="M1197" t="str">
            <v>#.4</v>
          </cell>
        </row>
        <row r="1198">
          <cell r="A1198" t="str">
            <v>되메우기</v>
          </cell>
          <cell r="B1198" t="str">
            <v>인력</v>
          </cell>
          <cell r="C1198" t="str">
            <v>M3</v>
          </cell>
          <cell r="D1198">
            <v>196.92</v>
          </cell>
          <cell r="E1198">
            <v>3400</v>
          </cell>
          <cell r="F1198">
            <v>669528</v>
          </cell>
          <cell r="G1198">
            <v>0</v>
          </cell>
          <cell r="H1198">
            <v>0</v>
          </cell>
          <cell r="I1198">
            <v>3400</v>
          </cell>
          <cell r="J1198">
            <v>669528</v>
          </cell>
          <cell r="K1198">
            <v>0</v>
          </cell>
          <cell r="L1198">
            <v>0</v>
          </cell>
          <cell r="M1198" t="str">
            <v>No.72</v>
          </cell>
        </row>
        <row r="1199">
          <cell r="A1199" t="str">
            <v>사토운반:토사</v>
          </cell>
          <cell r="B1199" t="str">
            <v>B.H0.7 + D.T15</v>
          </cell>
          <cell r="C1199" t="str">
            <v>M3</v>
          </cell>
          <cell r="D1199">
            <v>50.79</v>
          </cell>
          <cell r="E1199">
            <v>2500</v>
          </cell>
          <cell r="F1199">
            <v>126975</v>
          </cell>
          <cell r="G1199">
            <v>900</v>
          </cell>
          <cell r="H1199">
            <v>45711</v>
          </cell>
          <cell r="I1199">
            <v>700</v>
          </cell>
          <cell r="J1199">
            <v>35553</v>
          </cell>
          <cell r="K1199">
            <v>900</v>
          </cell>
          <cell r="L1199">
            <v>45711</v>
          </cell>
          <cell r="M1199" t="str">
            <v>#.26</v>
          </cell>
        </row>
        <row r="1200">
          <cell r="A1200" t="str">
            <v>사토운반:연암</v>
          </cell>
          <cell r="B1200" t="str">
            <v>B.H0.7 + D.T15</v>
          </cell>
          <cell r="C1200" t="str">
            <v>M3</v>
          </cell>
          <cell r="D1200">
            <v>291.39999999999998</v>
          </cell>
          <cell r="E1200">
            <v>12000</v>
          </cell>
          <cell r="F1200">
            <v>3496800</v>
          </cell>
          <cell r="G1200">
            <v>4500</v>
          </cell>
          <cell r="H1200">
            <v>1311300</v>
          </cell>
          <cell r="I1200">
            <v>3500</v>
          </cell>
          <cell r="J1200">
            <v>1019900</v>
          </cell>
          <cell r="K1200">
            <v>4000</v>
          </cell>
          <cell r="L1200">
            <v>1165600</v>
          </cell>
          <cell r="M1200" t="str">
            <v>#.7</v>
          </cell>
        </row>
        <row r="1201">
          <cell r="A1201" t="str">
            <v>절토(토사)</v>
          </cell>
          <cell r="B1201" t="str">
            <v>B.H0.7M3</v>
          </cell>
          <cell r="C1201" t="str">
            <v>M3</v>
          </cell>
          <cell r="D1201">
            <v>207.07</v>
          </cell>
          <cell r="E1201">
            <v>600</v>
          </cell>
          <cell r="F1201">
            <v>124242</v>
          </cell>
          <cell r="G1201">
            <v>100</v>
          </cell>
          <cell r="H1201">
            <v>20707</v>
          </cell>
          <cell r="I1201">
            <v>300</v>
          </cell>
          <cell r="J1201">
            <v>62121</v>
          </cell>
          <cell r="K1201">
            <v>200</v>
          </cell>
          <cell r="L1201">
            <v>41414</v>
          </cell>
          <cell r="M1201" t="str">
            <v>#.27</v>
          </cell>
        </row>
        <row r="1202">
          <cell r="A1202" t="str">
            <v>평떼붙임</v>
          </cell>
          <cell r="C1202" t="str">
            <v>M2</v>
          </cell>
          <cell r="D1202">
            <v>21.15</v>
          </cell>
          <cell r="E1202">
            <v>5900</v>
          </cell>
          <cell r="F1202">
            <v>124785</v>
          </cell>
          <cell r="G1202">
            <v>3000</v>
          </cell>
          <cell r="H1202">
            <v>63450</v>
          </cell>
          <cell r="I1202">
            <v>2900</v>
          </cell>
          <cell r="J1202">
            <v>61335</v>
          </cell>
          <cell r="K1202">
            <v>0</v>
          </cell>
          <cell r="L1202">
            <v>0</v>
          </cell>
          <cell r="M1202" t="str">
            <v>#.28</v>
          </cell>
        </row>
        <row r="1203">
          <cell r="A1203" t="str">
            <v>바닥면 고르기</v>
          </cell>
          <cell r="B1203" t="str">
            <v>연암</v>
          </cell>
          <cell r="C1203" t="str">
            <v>M2</v>
          </cell>
          <cell r="D1203">
            <v>91.96</v>
          </cell>
          <cell r="E1203">
            <v>5400</v>
          </cell>
          <cell r="F1203">
            <v>496584</v>
          </cell>
          <cell r="G1203">
            <v>500</v>
          </cell>
          <cell r="H1203">
            <v>45980</v>
          </cell>
          <cell r="I1203">
            <v>4600</v>
          </cell>
          <cell r="J1203">
            <v>423016</v>
          </cell>
          <cell r="K1203">
            <v>300</v>
          </cell>
          <cell r="L1203">
            <v>27588</v>
          </cell>
          <cell r="M1203" t="str">
            <v>No.2</v>
          </cell>
        </row>
        <row r="1205">
          <cell r="A1205" t="str">
            <v>2. 구조물공</v>
          </cell>
          <cell r="F1205">
            <v>16979104</v>
          </cell>
          <cell r="H1205">
            <v>2989051</v>
          </cell>
          <cell r="J1205">
            <v>13730471</v>
          </cell>
          <cell r="L1205">
            <v>259582</v>
          </cell>
        </row>
        <row r="1206">
          <cell r="A1206" t="str">
            <v>레미콘타설</v>
          </cell>
          <cell r="B1206" t="str">
            <v>무근구조물</v>
          </cell>
          <cell r="C1206" t="str">
            <v>M3</v>
          </cell>
          <cell r="D1206">
            <v>7.4</v>
          </cell>
          <cell r="E1206">
            <v>16000</v>
          </cell>
          <cell r="F1206">
            <v>118400</v>
          </cell>
          <cell r="G1206">
            <v>0</v>
          </cell>
          <cell r="H1206">
            <v>0</v>
          </cell>
          <cell r="I1206">
            <v>16000</v>
          </cell>
          <cell r="J1206">
            <v>118400</v>
          </cell>
          <cell r="K1206">
            <v>0</v>
          </cell>
          <cell r="L1206">
            <v>0</v>
          </cell>
          <cell r="M1206" t="str">
            <v>No.10</v>
          </cell>
        </row>
        <row r="1207">
          <cell r="A1207" t="str">
            <v>레미콘타설</v>
          </cell>
          <cell r="B1207" t="str">
            <v>철근구조물</v>
          </cell>
          <cell r="C1207" t="str">
            <v>M3</v>
          </cell>
          <cell r="D1207">
            <v>63.83</v>
          </cell>
          <cell r="E1207">
            <v>21700</v>
          </cell>
          <cell r="F1207">
            <v>1385111</v>
          </cell>
          <cell r="G1207">
            <v>400</v>
          </cell>
          <cell r="H1207">
            <v>25532</v>
          </cell>
          <cell r="I1207">
            <v>21000</v>
          </cell>
          <cell r="J1207">
            <v>1340430</v>
          </cell>
          <cell r="K1207">
            <v>300</v>
          </cell>
          <cell r="L1207">
            <v>19149</v>
          </cell>
          <cell r="M1207" t="str">
            <v>No.14</v>
          </cell>
        </row>
        <row r="1208">
          <cell r="A1208" t="str">
            <v>합판거푸집</v>
          </cell>
          <cell r="B1208" t="str">
            <v>0-7m:6회</v>
          </cell>
          <cell r="C1208" t="str">
            <v>M2</v>
          </cell>
          <cell r="D1208">
            <v>3.4</v>
          </cell>
          <cell r="E1208">
            <v>12000</v>
          </cell>
          <cell r="F1208">
            <v>40800</v>
          </cell>
          <cell r="G1208">
            <v>4000</v>
          </cell>
          <cell r="H1208">
            <v>13600</v>
          </cell>
          <cell r="I1208">
            <v>8000</v>
          </cell>
          <cell r="J1208">
            <v>27200</v>
          </cell>
          <cell r="K1208">
            <v>0</v>
          </cell>
          <cell r="L1208">
            <v>0</v>
          </cell>
          <cell r="M1208" t="str">
            <v>No.11</v>
          </cell>
        </row>
        <row r="1209">
          <cell r="A1209" t="str">
            <v>합판거푸집</v>
          </cell>
          <cell r="B1209" t="str">
            <v>0-7m:3회</v>
          </cell>
          <cell r="C1209" t="str">
            <v>M2</v>
          </cell>
          <cell r="D1209">
            <v>98.72</v>
          </cell>
          <cell r="E1209">
            <v>17100</v>
          </cell>
          <cell r="F1209">
            <v>1688112</v>
          </cell>
          <cell r="G1209">
            <v>5300</v>
          </cell>
          <cell r="H1209">
            <v>523216</v>
          </cell>
          <cell r="I1209">
            <v>11800</v>
          </cell>
          <cell r="J1209">
            <v>1164896</v>
          </cell>
          <cell r="K1209">
            <v>0</v>
          </cell>
          <cell r="L1209">
            <v>0</v>
          </cell>
          <cell r="M1209" t="str">
            <v>No.15</v>
          </cell>
        </row>
        <row r="1210">
          <cell r="A1210" t="str">
            <v>폼타이 합판거푸집</v>
          </cell>
          <cell r="B1210" t="str">
            <v>0-7m:T=400:3회</v>
          </cell>
          <cell r="C1210" t="str">
            <v>M2</v>
          </cell>
          <cell r="D1210">
            <v>74.98</v>
          </cell>
          <cell r="E1210">
            <v>18500</v>
          </cell>
          <cell r="F1210">
            <v>1387130</v>
          </cell>
          <cell r="G1210">
            <v>6600</v>
          </cell>
          <cell r="H1210">
            <v>494868</v>
          </cell>
          <cell r="I1210">
            <v>11900</v>
          </cell>
          <cell r="J1210">
            <v>892262</v>
          </cell>
          <cell r="K1210">
            <v>0</v>
          </cell>
          <cell r="L1210">
            <v>0</v>
          </cell>
          <cell r="M1210" t="str">
            <v>No.73</v>
          </cell>
        </row>
        <row r="1211">
          <cell r="A1211" t="str">
            <v>폼타이 합판거푸집</v>
          </cell>
          <cell r="B1211" t="str">
            <v>0-7m:T=300:3회</v>
          </cell>
          <cell r="C1211" t="str">
            <v>M2</v>
          </cell>
          <cell r="D1211">
            <v>11.96</v>
          </cell>
          <cell r="E1211">
            <v>18600</v>
          </cell>
          <cell r="F1211">
            <v>222456</v>
          </cell>
          <cell r="G1211">
            <v>6600</v>
          </cell>
          <cell r="H1211">
            <v>78936</v>
          </cell>
          <cell r="I1211">
            <v>12000</v>
          </cell>
          <cell r="J1211">
            <v>143520</v>
          </cell>
          <cell r="K1211">
            <v>0</v>
          </cell>
          <cell r="L1211">
            <v>0</v>
          </cell>
          <cell r="M1211" t="str">
            <v>No.74</v>
          </cell>
        </row>
        <row r="1212">
          <cell r="A1212" t="str">
            <v>강관동바리(3개월)</v>
          </cell>
          <cell r="B1212" t="str">
            <v>H=0-4.2M</v>
          </cell>
          <cell r="C1212" t="str">
            <v>공M3</v>
          </cell>
          <cell r="D1212">
            <v>46.83</v>
          </cell>
          <cell r="E1212">
            <v>6300</v>
          </cell>
          <cell r="F1212">
            <v>295029</v>
          </cell>
          <cell r="G1212">
            <v>200</v>
          </cell>
          <cell r="H1212">
            <v>9366</v>
          </cell>
          <cell r="I1212">
            <v>6100</v>
          </cell>
          <cell r="J1212">
            <v>285663</v>
          </cell>
          <cell r="K1212">
            <v>0</v>
          </cell>
          <cell r="L1212">
            <v>0</v>
          </cell>
          <cell r="M1212" t="str">
            <v>No.21</v>
          </cell>
        </row>
        <row r="1213">
          <cell r="A1213" t="str">
            <v>강관비계</v>
          </cell>
          <cell r="B1213" t="str">
            <v>3개월</v>
          </cell>
          <cell r="C1213" t="str">
            <v>M2</v>
          </cell>
          <cell r="D1213">
            <v>70.36</v>
          </cell>
          <cell r="E1213">
            <v>9200</v>
          </cell>
          <cell r="F1213">
            <v>647312</v>
          </cell>
          <cell r="G1213">
            <v>2300</v>
          </cell>
          <cell r="H1213">
            <v>161828</v>
          </cell>
          <cell r="I1213">
            <v>6600</v>
          </cell>
          <cell r="J1213">
            <v>464376</v>
          </cell>
          <cell r="K1213">
            <v>300</v>
          </cell>
          <cell r="L1213">
            <v>21108</v>
          </cell>
          <cell r="M1213" t="str">
            <v>No.33</v>
          </cell>
        </row>
        <row r="1214">
          <cell r="A1214" t="str">
            <v>시공이음 설치</v>
          </cell>
          <cell r="B1214" t="str">
            <v>PVC,B=230X5mm</v>
          </cell>
          <cell r="C1214" t="str">
            <v>M</v>
          </cell>
          <cell r="D1214">
            <v>32</v>
          </cell>
          <cell r="E1214">
            <v>14600</v>
          </cell>
          <cell r="F1214">
            <v>467200</v>
          </cell>
          <cell r="G1214">
            <v>3400</v>
          </cell>
          <cell r="H1214">
            <v>108800</v>
          </cell>
          <cell r="I1214">
            <v>11200</v>
          </cell>
          <cell r="J1214">
            <v>358400</v>
          </cell>
          <cell r="K1214">
            <v>0</v>
          </cell>
          <cell r="L1214">
            <v>0</v>
          </cell>
          <cell r="M1214" t="str">
            <v>No.75</v>
          </cell>
        </row>
        <row r="1215">
          <cell r="A1215" t="str">
            <v>시공이음면정리(치핑)</v>
          </cell>
          <cell r="B1215" t="str">
            <v>인력</v>
          </cell>
          <cell r="C1215" t="str">
            <v>M2</v>
          </cell>
          <cell r="D1215">
            <v>33.33</v>
          </cell>
          <cell r="E1215">
            <v>19000</v>
          </cell>
          <cell r="F1215">
            <v>633270</v>
          </cell>
          <cell r="G1215">
            <v>500</v>
          </cell>
          <cell r="H1215">
            <v>16665</v>
          </cell>
          <cell r="I1215">
            <v>18500</v>
          </cell>
          <cell r="J1215">
            <v>616605</v>
          </cell>
          <cell r="K1215">
            <v>0</v>
          </cell>
          <cell r="L1215">
            <v>0</v>
          </cell>
          <cell r="M1215" t="str">
            <v>No.22</v>
          </cell>
        </row>
        <row r="1216">
          <cell r="A1216" t="str">
            <v>스페이서(T=110MM)</v>
          </cell>
          <cell r="C1216" t="str">
            <v>EA</v>
          </cell>
          <cell r="D1216">
            <v>182</v>
          </cell>
          <cell r="E1216">
            <v>90</v>
          </cell>
          <cell r="F1216">
            <v>16380</v>
          </cell>
          <cell r="G1216">
            <v>90</v>
          </cell>
          <cell r="H1216">
            <v>16380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</row>
        <row r="1217">
          <cell r="A1217" t="str">
            <v>스페이서(T=80MM)</v>
          </cell>
          <cell r="C1217" t="str">
            <v>EA</v>
          </cell>
          <cell r="D1217">
            <v>490</v>
          </cell>
          <cell r="E1217">
            <v>60</v>
          </cell>
          <cell r="F1217">
            <v>29400</v>
          </cell>
          <cell r="G1217">
            <v>60</v>
          </cell>
          <cell r="H1217">
            <v>29400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</row>
        <row r="1218">
          <cell r="A1218" t="str">
            <v>폼타이거푸집 구멍체움</v>
          </cell>
          <cell r="C1218" t="str">
            <v>EA</v>
          </cell>
          <cell r="D1218">
            <v>96</v>
          </cell>
          <cell r="E1218">
            <v>250</v>
          </cell>
          <cell r="F1218">
            <v>24000</v>
          </cell>
          <cell r="G1218">
            <v>0</v>
          </cell>
          <cell r="H1218">
            <v>0</v>
          </cell>
          <cell r="I1218">
            <v>250</v>
          </cell>
          <cell r="J1218">
            <v>24000</v>
          </cell>
          <cell r="K1218">
            <v>0</v>
          </cell>
          <cell r="L1218">
            <v>0</v>
          </cell>
          <cell r="M1218" t="str">
            <v>No.76</v>
          </cell>
        </row>
        <row r="1219">
          <cell r="A1219" t="str">
            <v>에폭시방수</v>
          </cell>
          <cell r="B1219" t="str">
            <v>수용성에폭시3회</v>
          </cell>
          <cell r="C1219" t="str">
            <v>M2</v>
          </cell>
          <cell r="D1219">
            <v>58.1</v>
          </cell>
          <cell r="E1219">
            <v>19600</v>
          </cell>
          <cell r="F1219">
            <v>1138760</v>
          </cell>
          <cell r="G1219">
            <v>10300</v>
          </cell>
          <cell r="H1219">
            <v>598430</v>
          </cell>
          <cell r="I1219">
            <v>9300</v>
          </cell>
          <cell r="J1219">
            <v>540330</v>
          </cell>
          <cell r="K1219">
            <v>0</v>
          </cell>
          <cell r="L1219">
            <v>0</v>
          </cell>
          <cell r="M1219" t="str">
            <v>No.77</v>
          </cell>
        </row>
        <row r="1220">
          <cell r="A1220" t="str">
            <v>S.T.S Plate C.설치(TYPE-D)</v>
          </cell>
          <cell r="B1220" t="str">
            <v>1200X1000</v>
          </cell>
          <cell r="C1220" t="str">
            <v>EA</v>
          </cell>
          <cell r="D1220">
            <v>3</v>
          </cell>
          <cell r="E1220">
            <v>249900</v>
          </cell>
          <cell r="F1220">
            <v>749700</v>
          </cell>
          <cell r="G1220">
            <v>150000</v>
          </cell>
          <cell r="H1220">
            <v>450000</v>
          </cell>
          <cell r="I1220">
            <v>86700</v>
          </cell>
          <cell r="J1220">
            <v>260100</v>
          </cell>
          <cell r="K1220">
            <v>13200</v>
          </cell>
          <cell r="L1220">
            <v>39600</v>
          </cell>
          <cell r="M1220" t="str">
            <v>No.78</v>
          </cell>
        </row>
        <row r="1221">
          <cell r="A1221" t="str">
            <v>S.T.S Plate C.설치(TYPE-A)</v>
          </cell>
          <cell r="B1221" t="str">
            <v>800X800</v>
          </cell>
          <cell r="C1221" t="str">
            <v>EA</v>
          </cell>
          <cell r="D1221">
            <v>2</v>
          </cell>
          <cell r="E1221">
            <v>196100</v>
          </cell>
          <cell r="F1221">
            <v>392200</v>
          </cell>
          <cell r="G1221">
            <v>100000</v>
          </cell>
          <cell r="H1221">
            <v>200000</v>
          </cell>
          <cell r="I1221">
            <v>85300</v>
          </cell>
          <cell r="J1221">
            <v>170600</v>
          </cell>
          <cell r="K1221">
            <v>10800</v>
          </cell>
          <cell r="L1221">
            <v>21600</v>
          </cell>
          <cell r="M1221" t="str">
            <v>No.79</v>
          </cell>
        </row>
        <row r="1222">
          <cell r="A1222" t="str">
            <v>S.T.S Plate C.설치(TYPE-A)</v>
          </cell>
          <cell r="B1222" t="str">
            <v>900X750</v>
          </cell>
          <cell r="C1222" t="str">
            <v>EA</v>
          </cell>
          <cell r="D1222">
            <v>1</v>
          </cell>
          <cell r="E1222">
            <v>197600</v>
          </cell>
          <cell r="F1222">
            <v>197600</v>
          </cell>
          <cell r="G1222">
            <v>110000</v>
          </cell>
          <cell r="H1222">
            <v>110000</v>
          </cell>
          <cell r="I1222">
            <v>76100</v>
          </cell>
          <cell r="J1222">
            <v>76100</v>
          </cell>
          <cell r="K1222">
            <v>11500</v>
          </cell>
          <cell r="L1222">
            <v>11500</v>
          </cell>
          <cell r="M1222" t="str">
            <v>No.80</v>
          </cell>
        </row>
        <row r="1223">
          <cell r="A1223" t="str">
            <v>흙채움</v>
          </cell>
          <cell r="C1223" t="str">
            <v>M3</v>
          </cell>
          <cell r="D1223">
            <v>2.27</v>
          </cell>
          <cell r="E1223">
            <v>1200</v>
          </cell>
          <cell r="F1223">
            <v>2724</v>
          </cell>
          <cell r="G1223">
            <v>200</v>
          </cell>
          <cell r="H1223">
            <v>454</v>
          </cell>
          <cell r="I1223">
            <v>600</v>
          </cell>
          <cell r="J1223">
            <v>1362</v>
          </cell>
          <cell r="K1223">
            <v>400</v>
          </cell>
          <cell r="L1223">
            <v>908</v>
          </cell>
          <cell r="M1223" t="str">
            <v>#.29</v>
          </cell>
        </row>
        <row r="1224">
          <cell r="A1224" t="str">
            <v>사다리설치(STS)</v>
          </cell>
          <cell r="C1224" t="str">
            <v>M</v>
          </cell>
          <cell r="D1224">
            <v>3.7</v>
          </cell>
          <cell r="E1224">
            <v>10900</v>
          </cell>
          <cell r="F1224">
            <v>40330</v>
          </cell>
          <cell r="G1224">
            <v>6600</v>
          </cell>
          <cell r="H1224">
            <v>24420</v>
          </cell>
          <cell r="I1224">
            <v>4100</v>
          </cell>
          <cell r="J1224">
            <v>15170</v>
          </cell>
          <cell r="K1224">
            <v>200</v>
          </cell>
          <cell r="L1224">
            <v>740</v>
          </cell>
          <cell r="M1224" t="str">
            <v>No.19</v>
          </cell>
        </row>
        <row r="1225">
          <cell r="A1225" t="str">
            <v>수팽창고무지수판 설치</v>
          </cell>
          <cell r="B1225" t="str">
            <v>20X10</v>
          </cell>
          <cell r="C1225" t="str">
            <v>M</v>
          </cell>
          <cell r="D1225">
            <v>2.5099999999999998</v>
          </cell>
          <cell r="E1225">
            <v>3900</v>
          </cell>
          <cell r="F1225">
            <v>9789</v>
          </cell>
          <cell r="G1225">
            <v>3100</v>
          </cell>
          <cell r="H1225">
            <v>7781</v>
          </cell>
          <cell r="I1225">
            <v>800</v>
          </cell>
          <cell r="J1225">
            <v>2008</v>
          </cell>
          <cell r="K1225">
            <v>0</v>
          </cell>
          <cell r="L1225">
            <v>0</v>
          </cell>
          <cell r="M1225" t="str">
            <v>No.23</v>
          </cell>
        </row>
        <row r="1226">
          <cell r="A1226" t="str">
            <v>P.V.C 파이프(VG1)</v>
          </cell>
          <cell r="B1226" t="str">
            <v>Φ100M/M</v>
          </cell>
          <cell r="C1226" t="str">
            <v>M</v>
          </cell>
          <cell r="D1226">
            <v>1.4</v>
          </cell>
          <cell r="E1226">
            <v>6800</v>
          </cell>
          <cell r="F1226">
            <v>9520</v>
          </cell>
          <cell r="G1226">
            <v>6500</v>
          </cell>
          <cell r="H1226">
            <v>9100</v>
          </cell>
          <cell r="I1226">
            <v>300</v>
          </cell>
          <cell r="J1226">
            <v>420</v>
          </cell>
          <cell r="K1226">
            <v>0</v>
          </cell>
          <cell r="L1226">
            <v>0</v>
          </cell>
        </row>
        <row r="1227">
          <cell r="A1227" t="str">
            <v>P.V.C 파이프(VG1)</v>
          </cell>
          <cell r="B1227" t="str">
            <v>Φ200M/M</v>
          </cell>
          <cell r="C1227" t="str">
            <v>M</v>
          </cell>
          <cell r="D1227">
            <v>0.35</v>
          </cell>
          <cell r="E1227">
            <v>20600</v>
          </cell>
          <cell r="F1227">
            <v>7210</v>
          </cell>
          <cell r="G1227">
            <v>19200</v>
          </cell>
          <cell r="H1227">
            <v>6720</v>
          </cell>
          <cell r="I1227">
            <v>1400</v>
          </cell>
          <cell r="J1227">
            <v>490</v>
          </cell>
          <cell r="K1227">
            <v>0</v>
          </cell>
          <cell r="L1227">
            <v>0</v>
          </cell>
        </row>
        <row r="1228">
          <cell r="A1228" t="str">
            <v>철근가공및조립</v>
          </cell>
          <cell r="B1228" t="str">
            <v>복잡</v>
          </cell>
          <cell r="C1228" t="str">
            <v>TON</v>
          </cell>
          <cell r="D1228">
            <v>20.710999999999999</v>
          </cell>
          <cell r="E1228">
            <v>361000</v>
          </cell>
          <cell r="F1228">
            <v>7476671</v>
          </cell>
          <cell r="G1228">
            <v>5000</v>
          </cell>
          <cell r="H1228">
            <v>103555</v>
          </cell>
          <cell r="I1228">
            <v>349000</v>
          </cell>
          <cell r="J1228">
            <v>7228139</v>
          </cell>
          <cell r="K1228">
            <v>7000</v>
          </cell>
          <cell r="L1228">
            <v>144977</v>
          </cell>
          <cell r="M1228" t="str">
            <v>No.81</v>
          </cell>
        </row>
        <row r="1230">
          <cell r="A1230" t="str">
            <v>3. 부대시설공</v>
          </cell>
          <cell r="F1230">
            <v>11770073</v>
          </cell>
          <cell r="H1230">
            <v>3942184</v>
          </cell>
          <cell r="J1230">
            <v>7677483</v>
          </cell>
          <cell r="L1230">
            <v>150406</v>
          </cell>
        </row>
        <row r="1231">
          <cell r="A1231" t="str">
            <v>가. 콘크리트 포장</v>
          </cell>
          <cell r="F1231">
            <v>1785095</v>
          </cell>
          <cell r="H1231">
            <v>948523</v>
          </cell>
          <cell r="J1231">
            <v>821321</v>
          </cell>
          <cell r="L1231">
            <v>15251</v>
          </cell>
        </row>
        <row r="1232">
          <cell r="A1232" t="str">
            <v>모래부설(B.H 0.7M3)</v>
          </cell>
          <cell r="B1232" t="str">
            <v>기계90%+인력10%</v>
          </cell>
          <cell r="C1232" t="str">
            <v>M3</v>
          </cell>
          <cell r="D1232">
            <v>2.06</v>
          </cell>
          <cell r="E1232">
            <v>1300</v>
          </cell>
          <cell r="F1232">
            <v>2678</v>
          </cell>
          <cell r="G1232">
            <v>200</v>
          </cell>
          <cell r="H1232">
            <v>412</v>
          </cell>
          <cell r="I1232">
            <v>700</v>
          </cell>
          <cell r="J1232">
            <v>1442</v>
          </cell>
          <cell r="K1232">
            <v>400</v>
          </cell>
          <cell r="L1232">
            <v>824</v>
          </cell>
          <cell r="M1232" t="str">
            <v>#.14</v>
          </cell>
        </row>
        <row r="1233">
          <cell r="A1233" t="str">
            <v>보조기층포설 및 다짐</v>
          </cell>
          <cell r="B1233" t="str">
            <v>T=30cm</v>
          </cell>
          <cell r="C1233" t="str">
            <v>M3</v>
          </cell>
          <cell r="D1233">
            <v>20.61</v>
          </cell>
          <cell r="E1233">
            <v>2800</v>
          </cell>
          <cell r="F1233">
            <v>57708</v>
          </cell>
          <cell r="G1233">
            <v>400</v>
          </cell>
          <cell r="H1233">
            <v>8244</v>
          </cell>
          <cell r="I1233">
            <v>1700</v>
          </cell>
          <cell r="J1233">
            <v>35037</v>
          </cell>
          <cell r="K1233">
            <v>700</v>
          </cell>
          <cell r="L1233">
            <v>14427</v>
          </cell>
          <cell r="M1233" t="str">
            <v>#.11</v>
          </cell>
        </row>
        <row r="1234">
          <cell r="A1234" t="str">
            <v>신축재</v>
          </cell>
          <cell r="B1234" t="str">
            <v>T=1.5cm</v>
          </cell>
          <cell r="C1234" t="str">
            <v>M2</v>
          </cell>
          <cell r="D1234">
            <v>2.75</v>
          </cell>
          <cell r="E1234">
            <v>12600</v>
          </cell>
          <cell r="F1234">
            <v>34650</v>
          </cell>
          <cell r="G1234">
            <v>12000</v>
          </cell>
          <cell r="H1234">
            <v>33000</v>
          </cell>
          <cell r="I1234">
            <v>600</v>
          </cell>
          <cell r="J1234">
            <v>1650</v>
          </cell>
          <cell r="K1234">
            <v>0</v>
          </cell>
          <cell r="L1234">
            <v>0</v>
          </cell>
        </row>
        <row r="1235">
          <cell r="A1235" t="str">
            <v>양생(비닐)</v>
          </cell>
          <cell r="C1235" t="str">
            <v>M2</v>
          </cell>
          <cell r="D1235">
            <v>68.709999999999994</v>
          </cell>
          <cell r="E1235">
            <v>900</v>
          </cell>
          <cell r="F1235">
            <v>61839</v>
          </cell>
          <cell r="G1235">
            <v>700</v>
          </cell>
          <cell r="H1235">
            <v>48097</v>
          </cell>
          <cell r="I1235">
            <v>200</v>
          </cell>
          <cell r="J1235">
            <v>13742</v>
          </cell>
          <cell r="K1235">
            <v>0</v>
          </cell>
          <cell r="L1235">
            <v>0</v>
          </cell>
          <cell r="M1235" t="str">
            <v>No.8</v>
          </cell>
        </row>
        <row r="1236">
          <cell r="A1236" t="str">
            <v>콘크리트포장 포설</v>
          </cell>
          <cell r="B1236" t="str">
            <v>T=20cm</v>
          </cell>
          <cell r="C1236" t="str">
            <v>M3</v>
          </cell>
          <cell r="D1236">
            <v>13.74</v>
          </cell>
          <cell r="E1236">
            <v>103500</v>
          </cell>
          <cell r="F1236">
            <v>1422090</v>
          </cell>
          <cell r="G1236">
            <v>52500</v>
          </cell>
          <cell r="H1236">
            <v>721350</v>
          </cell>
          <cell r="I1236">
            <v>51000</v>
          </cell>
          <cell r="J1236">
            <v>700740</v>
          </cell>
          <cell r="K1236">
            <v>0</v>
          </cell>
          <cell r="L1236">
            <v>0</v>
          </cell>
          <cell r="M1236" t="str">
            <v>No.6</v>
          </cell>
        </row>
        <row r="1237">
          <cell r="A1237" t="str">
            <v>와이어메쉬깔기</v>
          </cell>
          <cell r="B1237" t="str">
            <v>#8X100X100</v>
          </cell>
          <cell r="C1237" t="str">
            <v>M2</v>
          </cell>
          <cell r="D1237">
            <v>68.709999999999994</v>
          </cell>
          <cell r="E1237">
            <v>3000</v>
          </cell>
          <cell r="F1237">
            <v>206130</v>
          </cell>
          <cell r="G1237">
            <v>2000</v>
          </cell>
          <cell r="H1237">
            <v>137420</v>
          </cell>
          <cell r="I1237">
            <v>1000</v>
          </cell>
          <cell r="J1237">
            <v>68710</v>
          </cell>
          <cell r="K1237">
            <v>0</v>
          </cell>
          <cell r="L1237">
            <v>0</v>
          </cell>
          <cell r="M1237" t="str">
            <v>No.7</v>
          </cell>
        </row>
        <row r="1239">
          <cell r="A1239" t="str">
            <v>나. U형 측구</v>
          </cell>
          <cell r="F1239">
            <v>3960829</v>
          </cell>
          <cell r="H1239">
            <v>2244623</v>
          </cell>
          <cell r="J1239">
            <v>1694131</v>
          </cell>
          <cell r="L1239">
            <v>22075</v>
          </cell>
        </row>
        <row r="1240">
          <cell r="A1240" t="str">
            <v>레미콘타설</v>
          </cell>
          <cell r="B1240" t="str">
            <v>철근구조물</v>
          </cell>
          <cell r="C1240" t="str">
            <v>M3</v>
          </cell>
          <cell r="D1240">
            <v>9.84</v>
          </cell>
          <cell r="E1240">
            <v>16000</v>
          </cell>
          <cell r="F1240">
            <v>157440</v>
          </cell>
          <cell r="G1240">
            <v>0</v>
          </cell>
          <cell r="H1240">
            <v>0</v>
          </cell>
          <cell r="I1240">
            <v>16000</v>
          </cell>
          <cell r="J1240">
            <v>157440</v>
          </cell>
          <cell r="K1240">
            <v>0</v>
          </cell>
          <cell r="L1240">
            <v>0</v>
          </cell>
          <cell r="M1240" t="str">
            <v>No.14</v>
          </cell>
        </row>
        <row r="1241">
          <cell r="A1241" t="str">
            <v>레미콘타설</v>
          </cell>
          <cell r="B1241" t="str">
            <v>무근구조물</v>
          </cell>
          <cell r="C1241" t="str">
            <v>M3</v>
          </cell>
          <cell r="D1241">
            <v>2.99</v>
          </cell>
          <cell r="E1241">
            <v>21700</v>
          </cell>
          <cell r="F1241">
            <v>64883</v>
          </cell>
          <cell r="G1241">
            <v>400</v>
          </cell>
          <cell r="H1241">
            <v>1196</v>
          </cell>
          <cell r="I1241">
            <v>21000</v>
          </cell>
          <cell r="J1241">
            <v>62790</v>
          </cell>
          <cell r="K1241">
            <v>300</v>
          </cell>
          <cell r="L1241">
            <v>897</v>
          </cell>
          <cell r="M1241" t="str">
            <v>No.10</v>
          </cell>
        </row>
        <row r="1242">
          <cell r="A1242" t="str">
            <v>합판거푸집</v>
          </cell>
          <cell r="B1242" t="str">
            <v>0-7m:3회</v>
          </cell>
          <cell r="C1242" t="str">
            <v>M2</v>
          </cell>
          <cell r="D1242">
            <v>81.28</v>
          </cell>
          <cell r="E1242">
            <v>12000</v>
          </cell>
          <cell r="F1242">
            <v>975360</v>
          </cell>
          <cell r="G1242">
            <v>4000</v>
          </cell>
          <cell r="H1242">
            <v>325120</v>
          </cell>
          <cell r="I1242">
            <v>8000</v>
          </cell>
          <cell r="J1242">
            <v>650240</v>
          </cell>
          <cell r="K1242">
            <v>0</v>
          </cell>
          <cell r="L1242">
            <v>0</v>
          </cell>
          <cell r="M1242" t="str">
            <v>No.15</v>
          </cell>
        </row>
        <row r="1243">
          <cell r="A1243" t="str">
            <v>합판거푸집</v>
          </cell>
          <cell r="B1243" t="str">
            <v>0-7m:6회</v>
          </cell>
          <cell r="C1243" t="str">
            <v>M2</v>
          </cell>
          <cell r="D1243">
            <v>8.56</v>
          </cell>
          <cell r="E1243">
            <v>17100</v>
          </cell>
          <cell r="F1243">
            <v>146376</v>
          </cell>
          <cell r="G1243">
            <v>5300</v>
          </cell>
          <cell r="H1243">
            <v>45368</v>
          </cell>
          <cell r="I1243">
            <v>11800</v>
          </cell>
          <cell r="J1243">
            <v>101008</v>
          </cell>
          <cell r="K1243">
            <v>0</v>
          </cell>
          <cell r="L1243">
            <v>0</v>
          </cell>
          <cell r="M1243" t="str">
            <v>No.11</v>
          </cell>
        </row>
        <row r="1244">
          <cell r="A1244" t="str">
            <v>철근가공및조립</v>
          </cell>
          <cell r="B1244" t="str">
            <v>간단</v>
          </cell>
          <cell r="C1244" t="str">
            <v>TON</v>
          </cell>
          <cell r="D1244">
            <v>0.51300000000000001</v>
          </cell>
          <cell r="E1244">
            <v>290000</v>
          </cell>
          <cell r="F1244">
            <v>148770</v>
          </cell>
          <cell r="G1244">
            <v>3000</v>
          </cell>
          <cell r="H1244">
            <v>1539</v>
          </cell>
          <cell r="I1244">
            <v>281000</v>
          </cell>
          <cell r="J1244">
            <v>144153</v>
          </cell>
          <cell r="K1244">
            <v>6000</v>
          </cell>
          <cell r="L1244">
            <v>3078</v>
          </cell>
          <cell r="M1244" t="str">
            <v>No.82</v>
          </cell>
        </row>
        <row r="1245">
          <cell r="A1245" t="str">
            <v>그레이팅 뚜껑설치</v>
          </cell>
          <cell r="B1245" t="str">
            <v>500X1000mm</v>
          </cell>
          <cell r="C1245" t="str">
            <v>개소</v>
          </cell>
          <cell r="D1245">
            <v>43</v>
          </cell>
          <cell r="E1245">
            <v>54600</v>
          </cell>
          <cell r="F1245">
            <v>2347800</v>
          </cell>
          <cell r="G1245">
            <v>41600</v>
          </cell>
          <cell r="H1245">
            <v>1788800</v>
          </cell>
          <cell r="I1245">
            <v>12600</v>
          </cell>
          <cell r="J1245">
            <v>541800</v>
          </cell>
          <cell r="K1245">
            <v>400</v>
          </cell>
          <cell r="L1245">
            <v>17200</v>
          </cell>
          <cell r="M1245" t="str">
            <v>No.83</v>
          </cell>
        </row>
        <row r="1246">
          <cell r="A1246" t="str">
            <v>그레이팅 뚜껑설치</v>
          </cell>
          <cell r="B1246" t="str">
            <v>900X900mm</v>
          </cell>
          <cell r="C1246" t="str">
            <v>개소</v>
          </cell>
          <cell r="D1246">
            <v>1</v>
          </cell>
          <cell r="E1246">
            <v>120200</v>
          </cell>
          <cell r="F1246">
            <v>120200</v>
          </cell>
          <cell r="G1246">
            <v>82600</v>
          </cell>
          <cell r="H1246">
            <v>82600</v>
          </cell>
          <cell r="I1246">
            <v>36700</v>
          </cell>
          <cell r="J1246">
            <v>36700</v>
          </cell>
          <cell r="K1246">
            <v>900</v>
          </cell>
          <cell r="L1246">
            <v>900</v>
          </cell>
          <cell r="M1246" t="str">
            <v>No.84</v>
          </cell>
        </row>
        <row r="1248">
          <cell r="A1248" t="str">
            <v>다. 돌담쌓기</v>
          </cell>
          <cell r="F1248">
            <v>4123324</v>
          </cell>
          <cell r="H1248">
            <v>100846</v>
          </cell>
          <cell r="J1248">
            <v>3959250</v>
          </cell>
          <cell r="L1248">
            <v>63228</v>
          </cell>
        </row>
        <row r="1249">
          <cell r="A1249" t="str">
            <v>레미콘타설</v>
          </cell>
          <cell r="B1249" t="str">
            <v>무근구조물</v>
          </cell>
          <cell r="C1249" t="str">
            <v>M3</v>
          </cell>
          <cell r="D1249">
            <v>3.28</v>
          </cell>
          <cell r="E1249">
            <v>21700</v>
          </cell>
          <cell r="F1249">
            <v>71176</v>
          </cell>
          <cell r="G1249">
            <v>400</v>
          </cell>
          <cell r="H1249">
            <v>1312</v>
          </cell>
          <cell r="I1249">
            <v>21000</v>
          </cell>
          <cell r="J1249">
            <v>68880</v>
          </cell>
          <cell r="K1249">
            <v>300</v>
          </cell>
          <cell r="L1249">
            <v>984</v>
          </cell>
          <cell r="M1249" t="str">
            <v>No.10</v>
          </cell>
        </row>
        <row r="1250">
          <cell r="A1250" t="str">
            <v>합판거푸집</v>
          </cell>
          <cell r="B1250" t="str">
            <v>0-7m:6회</v>
          </cell>
          <cell r="C1250" t="str">
            <v>M2</v>
          </cell>
          <cell r="D1250">
            <v>9.36</v>
          </cell>
          <cell r="E1250">
            <v>17100</v>
          </cell>
          <cell r="F1250">
            <v>160056</v>
          </cell>
          <cell r="G1250">
            <v>5300</v>
          </cell>
          <cell r="H1250">
            <v>49608</v>
          </cell>
          <cell r="I1250">
            <v>11800</v>
          </cell>
          <cell r="J1250">
            <v>110448</v>
          </cell>
          <cell r="K1250">
            <v>0</v>
          </cell>
          <cell r="L1250">
            <v>0</v>
          </cell>
          <cell r="M1250" t="str">
            <v>No.11</v>
          </cell>
        </row>
        <row r="1251">
          <cell r="A1251" t="str">
            <v>돌담쌓기(파쇄암활용)</v>
          </cell>
          <cell r="B1251" t="str">
            <v>B0.5 X H1.9</v>
          </cell>
          <cell r="C1251" t="str">
            <v>M2</v>
          </cell>
          <cell r="D1251">
            <v>88.92</v>
          </cell>
          <cell r="E1251">
            <v>37600</v>
          </cell>
          <cell r="F1251">
            <v>3343392</v>
          </cell>
          <cell r="G1251">
            <v>300</v>
          </cell>
          <cell r="H1251">
            <v>26676</v>
          </cell>
          <cell r="I1251">
            <v>36600</v>
          </cell>
          <cell r="J1251">
            <v>3254472</v>
          </cell>
          <cell r="K1251">
            <v>700</v>
          </cell>
          <cell r="L1251">
            <v>62244</v>
          </cell>
          <cell r="M1251" t="str">
            <v>No.85</v>
          </cell>
        </row>
        <row r="1252">
          <cell r="A1252" t="str">
            <v>돌담헐기</v>
          </cell>
          <cell r="B1252" t="str">
            <v>B0.5 X H1.9</v>
          </cell>
          <cell r="C1252" t="str">
            <v>M2</v>
          </cell>
          <cell r="D1252">
            <v>23.25</v>
          </cell>
          <cell r="E1252">
            <v>23600</v>
          </cell>
          <cell r="F1252">
            <v>548700</v>
          </cell>
          <cell r="G1252">
            <v>1000</v>
          </cell>
          <cell r="H1252">
            <v>23250</v>
          </cell>
          <cell r="I1252">
            <v>22600</v>
          </cell>
          <cell r="J1252">
            <v>525450</v>
          </cell>
          <cell r="K1252">
            <v>0</v>
          </cell>
          <cell r="L1252">
            <v>0</v>
          </cell>
          <cell r="M1252" t="str">
            <v>No.86</v>
          </cell>
        </row>
        <row r="1254">
          <cell r="A1254" t="str">
            <v>라. 도로경계석 설치</v>
          </cell>
          <cell r="F1254">
            <v>295677</v>
          </cell>
          <cell r="H1254">
            <v>76534</v>
          </cell>
          <cell r="J1254">
            <v>218990</v>
          </cell>
          <cell r="L1254">
            <v>153</v>
          </cell>
        </row>
        <row r="1255">
          <cell r="A1255" t="str">
            <v>레미콘타설</v>
          </cell>
          <cell r="B1255" t="str">
            <v>무근구조물</v>
          </cell>
          <cell r="C1255" t="str">
            <v>M3</v>
          </cell>
          <cell r="D1255">
            <v>0.51</v>
          </cell>
          <cell r="E1255">
            <v>21700</v>
          </cell>
          <cell r="F1255">
            <v>11067</v>
          </cell>
          <cell r="G1255">
            <v>400</v>
          </cell>
          <cell r="H1255">
            <v>204</v>
          </cell>
          <cell r="I1255">
            <v>21000</v>
          </cell>
          <cell r="J1255">
            <v>10710</v>
          </cell>
          <cell r="K1255">
            <v>300</v>
          </cell>
          <cell r="L1255">
            <v>153</v>
          </cell>
          <cell r="M1255" t="str">
            <v>No.10</v>
          </cell>
        </row>
        <row r="1256">
          <cell r="A1256" t="str">
            <v>합판거푸집</v>
          </cell>
          <cell r="B1256" t="str">
            <v>0-7m:6회</v>
          </cell>
          <cell r="C1256" t="str">
            <v>M2</v>
          </cell>
          <cell r="D1256">
            <v>5.0999999999999996</v>
          </cell>
          <cell r="E1256">
            <v>17100</v>
          </cell>
          <cell r="F1256">
            <v>87210</v>
          </cell>
          <cell r="G1256">
            <v>5300</v>
          </cell>
          <cell r="H1256">
            <v>27030</v>
          </cell>
          <cell r="I1256">
            <v>11800</v>
          </cell>
          <cell r="J1256">
            <v>60180</v>
          </cell>
          <cell r="K1256">
            <v>0</v>
          </cell>
          <cell r="L1256">
            <v>0</v>
          </cell>
          <cell r="M1256" t="str">
            <v>No.11</v>
          </cell>
        </row>
        <row r="1257">
          <cell r="A1257" t="str">
            <v>모  르  터</v>
          </cell>
          <cell r="B1257" t="str">
            <v>1 : 3</v>
          </cell>
          <cell r="C1257" t="str">
            <v>M3</v>
          </cell>
          <cell r="D1257">
            <v>5.0000000000000001E-3</v>
          </cell>
          <cell r="E1257">
            <v>40000</v>
          </cell>
          <cell r="F1257">
            <v>200</v>
          </cell>
          <cell r="G1257">
            <v>0</v>
          </cell>
          <cell r="H1257">
            <v>0</v>
          </cell>
          <cell r="I1257">
            <v>40000</v>
          </cell>
          <cell r="J1257">
            <v>200</v>
          </cell>
          <cell r="K1257">
            <v>0</v>
          </cell>
          <cell r="L1257">
            <v>0</v>
          </cell>
          <cell r="M1257" t="str">
            <v>No.37</v>
          </cell>
        </row>
        <row r="1258">
          <cell r="A1258" t="str">
            <v>도로경계석 설치(신설)</v>
          </cell>
          <cell r="B1258" t="str">
            <v>120X120X500</v>
          </cell>
          <cell r="C1258" t="str">
            <v>M</v>
          </cell>
          <cell r="D1258">
            <v>17</v>
          </cell>
          <cell r="E1258">
            <v>11600</v>
          </cell>
          <cell r="F1258">
            <v>197200</v>
          </cell>
          <cell r="G1258">
            <v>2900</v>
          </cell>
          <cell r="H1258">
            <v>49300</v>
          </cell>
          <cell r="I1258">
            <v>8700</v>
          </cell>
          <cell r="J1258">
            <v>147900</v>
          </cell>
          <cell r="K1258">
            <v>0</v>
          </cell>
          <cell r="L1258">
            <v>0</v>
          </cell>
          <cell r="M1258" t="str">
            <v>No.87</v>
          </cell>
        </row>
        <row r="1260">
          <cell r="A1260" t="str">
            <v>마. 접 합 정</v>
          </cell>
          <cell r="F1260">
            <v>232730</v>
          </cell>
          <cell r="H1260">
            <v>112492</v>
          </cell>
          <cell r="J1260">
            <v>119125</v>
          </cell>
          <cell r="L1260">
            <v>1113</v>
          </cell>
        </row>
        <row r="1261">
          <cell r="A1261" t="str">
            <v>레미콘타설</v>
          </cell>
          <cell r="B1261" t="str">
            <v>철근구조물</v>
          </cell>
          <cell r="C1261" t="str">
            <v>M3</v>
          </cell>
          <cell r="D1261">
            <v>0.64</v>
          </cell>
          <cell r="E1261">
            <v>16000</v>
          </cell>
          <cell r="F1261">
            <v>10240</v>
          </cell>
          <cell r="G1261">
            <v>0</v>
          </cell>
          <cell r="H1261">
            <v>0</v>
          </cell>
          <cell r="I1261">
            <v>16000</v>
          </cell>
          <cell r="J1261">
            <v>10240</v>
          </cell>
          <cell r="K1261">
            <v>0</v>
          </cell>
          <cell r="L1261">
            <v>0</v>
          </cell>
          <cell r="M1261" t="str">
            <v>No.14</v>
          </cell>
        </row>
        <row r="1262">
          <cell r="A1262" t="str">
            <v>레미콘타설</v>
          </cell>
          <cell r="B1262" t="str">
            <v>무근구조물</v>
          </cell>
          <cell r="C1262" t="str">
            <v>M3</v>
          </cell>
          <cell r="D1262">
            <v>0.17</v>
          </cell>
          <cell r="E1262">
            <v>21700</v>
          </cell>
          <cell r="F1262">
            <v>3689</v>
          </cell>
          <cell r="G1262">
            <v>400</v>
          </cell>
          <cell r="H1262">
            <v>68</v>
          </cell>
          <cell r="I1262">
            <v>21000</v>
          </cell>
          <cell r="J1262">
            <v>3570</v>
          </cell>
          <cell r="K1262">
            <v>300</v>
          </cell>
          <cell r="L1262">
            <v>51</v>
          </cell>
          <cell r="M1262" t="str">
            <v>No.10</v>
          </cell>
        </row>
        <row r="1263">
          <cell r="A1263" t="str">
            <v>합판거푸집</v>
          </cell>
          <cell r="B1263" t="str">
            <v>0-7m:3회</v>
          </cell>
          <cell r="C1263" t="str">
            <v>M2</v>
          </cell>
          <cell r="D1263">
            <v>6.74</v>
          </cell>
          <cell r="E1263">
            <v>12000</v>
          </cell>
          <cell r="F1263">
            <v>80880</v>
          </cell>
          <cell r="G1263">
            <v>4000</v>
          </cell>
          <cell r="H1263">
            <v>26960</v>
          </cell>
          <cell r="I1263">
            <v>8000</v>
          </cell>
          <cell r="J1263">
            <v>53920</v>
          </cell>
          <cell r="K1263">
            <v>0</v>
          </cell>
          <cell r="L1263">
            <v>0</v>
          </cell>
          <cell r="M1263" t="str">
            <v>No.15</v>
          </cell>
        </row>
        <row r="1264">
          <cell r="A1264" t="str">
            <v>합판거푸집</v>
          </cell>
          <cell r="B1264" t="str">
            <v>0-7m:6회</v>
          </cell>
          <cell r="C1264" t="str">
            <v>M2</v>
          </cell>
          <cell r="D1264">
            <v>0.52</v>
          </cell>
          <cell r="E1264">
            <v>17100</v>
          </cell>
          <cell r="F1264">
            <v>8892</v>
          </cell>
          <cell r="G1264">
            <v>5300</v>
          </cell>
          <cell r="H1264">
            <v>2756</v>
          </cell>
          <cell r="I1264">
            <v>11800</v>
          </cell>
          <cell r="J1264">
            <v>6136</v>
          </cell>
          <cell r="K1264">
            <v>0</v>
          </cell>
          <cell r="L1264">
            <v>0</v>
          </cell>
          <cell r="M1264" t="str">
            <v>No.11</v>
          </cell>
        </row>
        <row r="1265">
          <cell r="A1265" t="str">
            <v>철근가공및조립</v>
          </cell>
          <cell r="B1265" t="str">
            <v>보통</v>
          </cell>
          <cell r="C1265" t="str">
            <v>TON</v>
          </cell>
          <cell r="D1265">
            <v>2.7E-2</v>
          </cell>
          <cell r="E1265">
            <v>327000</v>
          </cell>
          <cell r="F1265">
            <v>8829</v>
          </cell>
          <cell r="G1265">
            <v>4000</v>
          </cell>
          <cell r="H1265">
            <v>108</v>
          </cell>
          <cell r="I1265">
            <v>317000</v>
          </cell>
          <cell r="J1265">
            <v>8559</v>
          </cell>
          <cell r="K1265">
            <v>6000</v>
          </cell>
          <cell r="L1265">
            <v>162</v>
          </cell>
          <cell r="M1265" t="str">
            <v>No.18</v>
          </cell>
        </row>
        <row r="1266">
          <cell r="A1266" t="str">
            <v>그레이팅 뚜껑설치</v>
          </cell>
          <cell r="B1266" t="str">
            <v>900X900mm</v>
          </cell>
          <cell r="C1266" t="str">
            <v>개소</v>
          </cell>
          <cell r="D1266">
            <v>1</v>
          </cell>
          <cell r="E1266">
            <v>120200</v>
          </cell>
          <cell r="F1266">
            <v>120200</v>
          </cell>
          <cell r="G1266">
            <v>82600</v>
          </cell>
          <cell r="H1266">
            <v>82600</v>
          </cell>
          <cell r="I1266">
            <v>36700</v>
          </cell>
          <cell r="J1266">
            <v>36700</v>
          </cell>
          <cell r="K1266">
            <v>900</v>
          </cell>
          <cell r="L1266">
            <v>900</v>
          </cell>
          <cell r="M1266" t="str">
            <v>No.84</v>
          </cell>
        </row>
        <row r="1268">
          <cell r="A1268" t="str">
            <v>바. 출입문 설치</v>
          </cell>
          <cell r="F1268">
            <v>848472</v>
          </cell>
          <cell r="H1268">
            <v>456162</v>
          </cell>
          <cell r="J1268">
            <v>392034</v>
          </cell>
          <cell r="L1268">
            <v>276</v>
          </cell>
        </row>
        <row r="1269">
          <cell r="A1269" t="str">
            <v>레미콘타설</v>
          </cell>
          <cell r="B1269" t="str">
            <v>철근구조물</v>
          </cell>
          <cell r="C1269" t="str">
            <v>M3</v>
          </cell>
          <cell r="D1269">
            <v>0.64</v>
          </cell>
          <cell r="E1269">
            <v>16000</v>
          </cell>
          <cell r="F1269">
            <v>10240</v>
          </cell>
          <cell r="G1269">
            <v>0</v>
          </cell>
          <cell r="H1269">
            <v>0</v>
          </cell>
          <cell r="I1269">
            <v>16000</v>
          </cell>
          <cell r="J1269">
            <v>10240</v>
          </cell>
          <cell r="K1269">
            <v>0</v>
          </cell>
          <cell r="L1269">
            <v>0</v>
          </cell>
          <cell r="M1269" t="str">
            <v>No.14</v>
          </cell>
        </row>
        <row r="1270">
          <cell r="A1270" t="str">
            <v>레미콘타설</v>
          </cell>
          <cell r="B1270" t="str">
            <v>무근구조물</v>
          </cell>
          <cell r="C1270" t="str">
            <v>M3</v>
          </cell>
          <cell r="D1270">
            <v>0.32</v>
          </cell>
          <cell r="E1270">
            <v>21700</v>
          </cell>
          <cell r="F1270">
            <v>6944</v>
          </cell>
          <cell r="G1270">
            <v>400</v>
          </cell>
          <cell r="H1270">
            <v>128</v>
          </cell>
          <cell r="I1270">
            <v>21000</v>
          </cell>
          <cell r="J1270">
            <v>6720</v>
          </cell>
          <cell r="K1270">
            <v>300</v>
          </cell>
          <cell r="L1270">
            <v>96</v>
          </cell>
          <cell r="M1270" t="str">
            <v>No.10</v>
          </cell>
        </row>
        <row r="1271">
          <cell r="A1271" t="str">
            <v>합판거푸집</v>
          </cell>
          <cell r="B1271" t="str">
            <v>0-7m:6회</v>
          </cell>
          <cell r="C1271" t="str">
            <v>M2</v>
          </cell>
          <cell r="D1271">
            <v>4.4800000000000004</v>
          </cell>
          <cell r="E1271">
            <v>17100</v>
          </cell>
          <cell r="F1271">
            <v>76608</v>
          </cell>
          <cell r="G1271">
            <v>5300</v>
          </cell>
          <cell r="H1271">
            <v>23744</v>
          </cell>
          <cell r="I1271">
            <v>11800</v>
          </cell>
          <cell r="J1271">
            <v>52864</v>
          </cell>
          <cell r="K1271">
            <v>0</v>
          </cell>
          <cell r="L1271">
            <v>0</v>
          </cell>
          <cell r="M1271" t="str">
            <v>No.11</v>
          </cell>
        </row>
        <row r="1272">
          <cell r="A1272" t="str">
            <v>철근가공및조립</v>
          </cell>
          <cell r="B1272" t="str">
            <v>간단</v>
          </cell>
          <cell r="C1272" t="str">
            <v>TON</v>
          </cell>
          <cell r="D1272">
            <v>0.03</v>
          </cell>
          <cell r="E1272">
            <v>290000</v>
          </cell>
          <cell r="F1272">
            <v>8700</v>
          </cell>
          <cell r="G1272">
            <v>3000</v>
          </cell>
          <cell r="H1272">
            <v>90</v>
          </cell>
          <cell r="I1272">
            <v>281000</v>
          </cell>
          <cell r="J1272">
            <v>8430</v>
          </cell>
          <cell r="K1272">
            <v>6000</v>
          </cell>
          <cell r="L1272">
            <v>180</v>
          </cell>
          <cell r="M1272" t="str">
            <v>No.82</v>
          </cell>
        </row>
        <row r="1273">
          <cell r="A1273" t="str">
            <v>모  르  터</v>
          </cell>
          <cell r="B1273" t="str">
            <v>1 : 3</v>
          </cell>
          <cell r="C1273" t="str">
            <v>M3</v>
          </cell>
          <cell r="D1273">
            <v>0.48</v>
          </cell>
          <cell r="E1273">
            <v>40000</v>
          </cell>
          <cell r="F1273">
            <v>19200</v>
          </cell>
          <cell r="G1273">
            <v>0</v>
          </cell>
          <cell r="H1273">
            <v>0</v>
          </cell>
          <cell r="I1273">
            <v>40000</v>
          </cell>
          <cell r="J1273">
            <v>19200</v>
          </cell>
          <cell r="K1273">
            <v>0</v>
          </cell>
          <cell r="L1273">
            <v>0</v>
          </cell>
          <cell r="M1273" t="str">
            <v>No.37</v>
          </cell>
        </row>
        <row r="1274">
          <cell r="A1274" t="str">
            <v>적벽돌쌓기</v>
          </cell>
          <cell r="B1274" t="str">
            <v>1.0B,표준형</v>
          </cell>
          <cell r="C1274" t="str">
            <v>M2</v>
          </cell>
          <cell r="D1274">
            <v>12.2</v>
          </cell>
          <cell r="E1274">
            <v>21900</v>
          </cell>
          <cell r="F1274">
            <v>267180</v>
          </cell>
          <cell r="G1274">
            <v>0</v>
          </cell>
          <cell r="H1274">
            <v>0</v>
          </cell>
          <cell r="I1274">
            <v>21900</v>
          </cell>
          <cell r="J1274">
            <v>267180</v>
          </cell>
          <cell r="K1274">
            <v>0</v>
          </cell>
          <cell r="L1274">
            <v>0</v>
          </cell>
          <cell r="M1274" t="str">
            <v>No.36</v>
          </cell>
        </row>
        <row r="1275">
          <cell r="A1275" t="str">
            <v>출입문설치</v>
          </cell>
          <cell r="B1275" t="str">
            <v>B=4.0M</v>
          </cell>
          <cell r="C1275" t="str">
            <v>개소</v>
          </cell>
          <cell r="D1275">
            <v>1</v>
          </cell>
          <cell r="E1275">
            <v>459600</v>
          </cell>
          <cell r="F1275">
            <v>459600</v>
          </cell>
          <cell r="G1275">
            <v>432200</v>
          </cell>
          <cell r="H1275">
            <v>432200</v>
          </cell>
          <cell r="I1275">
            <v>27400</v>
          </cell>
          <cell r="J1275">
            <v>27400</v>
          </cell>
          <cell r="K1275">
            <v>0</v>
          </cell>
          <cell r="L1275">
            <v>0</v>
          </cell>
        </row>
        <row r="1277">
          <cell r="A1277" t="str">
            <v>사. 기 타</v>
          </cell>
          <cell r="F1277">
            <v>523946</v>
          </cell>
          <cell r="H1277">
            <v>3004</v>
          </cell>
          <cell r="J1277">
            <v>472632</v>
          </cell>
          <cell r="L1277">
            <v>48310</v>
          </cell>
        </row>
        <row r="1278">
          <cell r="A1278" t="str">
            <v>모래부설 및 다짐(B.H 0.7M3,관로기초)</v>
          </cell>
          <cell r="B1278" t="str">
            <v>기계90%+인력10%</v>
          </cell>
          <cell r="C1278" t="str">
            <v>M3</v>
          </cell>
          <cell r="D1278">
            <v>3.02</v>
          </cell>
          <cell r="E1278">
            <v>2300</v>
          </cell>
          <cell r="F1278">
            <v>6946</v>
          </cell>
          <cell r="G1278">
            <v>200</v>
          </cell>
          <cell r="H1278">
            <v>604</v>
          </cell>
          <cell r="I1278">
            <v>1600</v>
          </cell>
          <cell r="J1278">
            <v>4832</v>
          </cell>
          <cell r="K1278">
            <v>500</v>
          </cell>
          <cell r="L1278">
            <v>1510</v>
          </cell>
          <cell r="M1278" t="str">
            <v>#.8</v>
          </cell>
        </row>
        <row r="1279">
          <cell r="A1279" t="str">
            <v>K.P메카니칼접합및부설(기계)</v>
          </cell>
          <cell r="B1279" t="str">
            <v>ø250M/M</v>
          </cell>
          <cell r="C1279" t="str">
            <v>개소</v>
          </cell>
          <cell r="D1279">
            <v>3</v>
          </cell>
          <cell r="E1279">
            <v>53200</v>
          </cell>
          <cell r="F1279">
            <v>159600</v>
          </cell>
          <cell r="G1279">
            <v>0</v>
          </cell>
          <cell r="H1279">
            <v>0</v>
          </cell>
          <cell r="I1279">
            <v>39200</v>
          </cell>
          <cell r="J1279">
            <v>117600</v>
          </cell>
          <cell r="K1279">
            <v>14000</v>
          </cell>
          <cell r="L1279">
            <v>42000</v>
          </cell>
          <cell r="M1279" t="str">
            <v>No.9</v>
          </cell>
        </row>
        <row r="1280">
          <cell r="A1280" t="str">
            <v>K.P메카니칼접합및부설(기계)</v>
          </cell>
          <cell r="B1280" t="str">
            <v>ø250M/M(이형관)</v>
          </cell>
          <cell r="C1280" t="str">
            <v>개소</v>
          </cell>
          <cell r="D1280">
            <v>1</v>
          </cell>
          <cell r="E1280">
            <v>17700</v>
          </cell>
          <cell r="F1280">
            <v>17700</v>
          </cell>
          <cell r="G1280">
            <v>0</v>
          </cell>
          <cell r="H1280">
            <v>0</v>
          </cell>
          <cell r="I1280">
            <v>12900</v>
          </cell>
          <cell r="J1280">
            <v>12900</v>
          </cell>
          <cell r="K1280">
            <v>4800</v>
          </cell>
          <cell r="L1280">
            <v>4800</v>
          </cell>
          <cell r="M1280" t="str">
            <v>No.13</v>
          </cell>
        </row>
        <row r="1281">
          <cell r="A1281" t="str">
            <v>플랜지관 접합및부설</v>
          </cell>
          <cell r="B1281" t="str">
            <v>ø250M/M(이형관)</v>
          </cell>
          <cell r="C1281" t="str">
            <v>개소</v>
          </cell>
          <cell r="D1281">
            <v>1</v>
          </cell>
          <cell r="E1281">
            <v>53700</v>
          </cell>
          <cell r="F1281">
            <v>53700</v>
          </cell>
          <cell r="G1281">
            <v>1400</v>
          </cell>
          <cell r="H1281">
            <v>1400</v>
          </cell>
          <cell r="I1281">
            <v>52300</v>
          </cell>
          <cell r="J1281">
            <v>52300</v>
          </cell>
          <cell r="K1281">
            <v>0</v>
          </cell>
          <cell r="L1281">
            <v>0</v>
          </cell>
          <cell r="M1281" t="str">
            <v>No.88</v>
          </cell>
        </row>
        <row r="1282">
          <cell r="A1282" t="str">
            <v>P.V.C관 접합(슬리브접합)</v>
          </cell>
          <cell r="B1282" t="str">
            <v>D25M/M</v>
          </cell>
          <cell r="C1282" t="str">
            <v>개소</v>
          </cell>
          <cell r="D1282">
            <v>50</v>
          </cell>
          <cell r="E1282">
            <v>5720</v>
          </cell>
          <cell r="F1282">
            <v>286000</v>
          </cell>
          <cell r="G1282">
            <v>20</v>
          </cell>
          <cell r="H1282">
            <v>1000</v>
          </cell>
          <cell r="I1282">
            <v>5700</v>
          </cell>
          <cell r="J1282">
            <v>285000</v>
          </cell>
          <cell r="K1282">
            <v>0</v>
          </cell>
          <cell r="L1282">
            <v>0</v>
          </cell>
          <cell r="M1282" t="str">
            <v>No.89</v>
          </cell>
        </row>
        <row r="1284">
          <cell r="A1284" t="str">
            <v>4. 운 반 공</v>
          </cell>
          <cell r="F1284">
            <v>434871</v>
          </cell>
          <cell r="H1284">
            <v>46200</v>
          </cell>
          <cell r="J1284">
            <v>50400</v>
          </cell>
          <cell r="L1284">
            <v>338271</v>
          </cell>
        </row>
        <row r="1285">
          <cell r="A1285" t="str">
            <v>철근운반</v>
          </cell>
          <cell r="C1285" t="str">
            <v>TON</v>
          </cell>
          <cell r="D1285">
            <v>21.919</v>
          </cell>
          <cell r="E1285">
            <v>9000</v>
          </cell>
          <cell r="F1285">
            <v>197271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9000</v>
          </cell>
          <cell r="L1285">
            <v>197271</v>
          </cell>
          <cell r="M1285" t="str">
            <v>#.15</v>
          </cell>
        </row>
        <row r="1286">
          <cell r="A1286" t="str">
            <v>시멘트운반(40kg/대)</v>
          </cell>
          <cell r="C1286" t="str">
            <v>대</v>
          </cell>
          <cell r="D1286">
            <v>183</v>
          </cell>
          <cell r="E1286">
            <v>400</v>
          </cell>
          <cell r="F1286">
            <v>73200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400</v>
          </cell>
          <cell r="L1286">
            <v>73200</v>
          </cell>
          <cell r="M1286" t="str">
            <v>#.19</v>
          </cell>
        </row>
        <row r="1287">
          <cell r="A1287" t="str">
            <v>주철관 운반</v>
          </cell>
          <cell r="B1287" t="str">
            <v>Φ250M/M</v>
          </cell>
          <cell r="C1287" t="str">
            <v>본</v>
          </cell>
          <cell r="D1287">
            <v>3</v>
          </cell>
          <cell r="E1287">
            <v>2700</v>
          </cell>
          <cell r="F1287">
            <v>8100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2700</v>
          </cell>
          <cell r="L1287">
            <v>8100</v>
          </cell>
          <cell r="M1287" t="str">
            <v>#.16</v>
          </cell>
        </row>
        <row r="1288">
          <cell r="A1288" t="str">
            <v>주철관 운반</v>
          </cell>
          <cell r="B1288" t="str">
            <v>이형관</v>
          </cell>
          <cell r="C1288" t="str">
            <v>KG</v>
          </cell>
          <cell r="D1288">
            <v>30</v>
          </cell>
          <cell r="E1288">
            <v>100</v>
          </cell>
          <cell r="F1288">
            <v>3000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100</v>
          </cell>
          <cell r="L1288">
            <v>3000</v>
          </cell>
          <cell r="M1288" t="str">
            <v>#.17</v>
          </cell>
        </row>
        <row r="1289">
          <cell r="A1289" t="str">
            <v>보조기층운반</v>
          </cell>
          <cell r="C1289" t="str">
            <v>M3</v>
          </cell>
          <cell r="D1289">
            <v>21</v>
          </cell>
          <cell r="E1289">
            <v>7300</v>
          </cell>
          <cell r="F1289">
            <v>153300</v>
          </cell>
          <cell r="G1289">
            <v>2200</v>
          </cell>
          <cell r="H1289">
            <v>46200</v>
          </cell>
          <cell r="I1289">
            <v>2400</v>
          </cell>
          <cell r="J1289">
            <v>50400</v>
          </cell>
          <cell r="K1289">
            <v>2700</v>
          </cell>
          <cell r="L1289">
            <v>56700</v>
          </cell>
          <cell r="M1289" t="str">
            <v>#.18</v>
          </cell>
        </row>
        <row r="1301">
          <cell r="A1301" t="str">
            <v>⊙서호 중계펌프장 사급자재비(토목)</v>
          </cell>
          <cell r="C1301" t="str">
            <v>식</v>
          </cell>
          <cell r="D1301">
            <v>1</v>
          </cell>
          <cell r="F1301">
            <v>970890</v>
          </cell>
          <cell r="H1301">
            <v>970890</v>
          </cell>
          <cell r="J1301">
            <v>0</v>
          </cell>
          <cell r="L1301">
            <v>0</v>
          </cell>
        </row>
        <row r="1303">
          <cell r="A1303" t="str">
            <v>모  래</v>
          </cell>
          <cell r="C1303" t="str">
            <v>M3</v>
          </cell>
          <cell r="D1303">
            <v>22</v>
          </cell>
          <cell r="E1303">
            <v>17000</v>
          </cell>
          <cell r="F1303">
            <v>374000</v>
          </cell>
          <cell r="G1303">
            <v>17000</v>
          </cell>
          <cell r="H1303">
            <v>374000</v>
          </cell>
          <cell r="I1303">
            <v>0</v>
          </cell>
          <cell r="J1303">
            <v>0</v>
          </cell>
          <cell r="K1303">
            <v>0</v>
          </cell>
          <cell r="L1303">
            <v>0</v>
          </cell>
        </row>
        <row r="1304">
          <cell r="A1304" t="str">
            <v>적벽돌</v>
          </cell>
          <cell r="B1304" t="str">
            <v>190*90*57</v>
          </cell>
          <cell r="C1304" t="str">
            <v>매</v>
          </cell>
          <cell r="D1304">
            <v>1612</v>
          </cell>
          <cell r="E1304">
            <v>200</v>
          </cell>
          <cell r="F1304">
            <v>322400</v>
          </cell>
          <cell r="G1304">
            <v>200</v>
          </cell>
          <cell r="H1304">
            <v>322400</v>
          </cell>
          <cell r="I1304">
            <v>0</v>
          </cell>
          <cell r="J1304">
            <v>0</v>
          </cell>
          <cell r="K1304">
            <v>0</v>
          </cell>
          <cell r="L1304">
            <v>0</v>
          </cell>
        </row>
        <row r="1305">
          <cell r="A1305" t="str">
            <v>보조기층제</v>
          </cell>
          <cell r="C1305" t="str">
            <v>M3</v>
          </cell>
          <cell r="D1305">
            <v>21</v>
          </cell>
          <cell r="E1305">
            <v>6300</v>
          </cell>
          <cell r="F1305">
            <v>132300</v>
          </cell>
          <cell r="G1305">
            <v>6300</v>
          </cell>
          <cell r="H1305">
            <v>132300</v>
          </cell>
          <cell r="I1305">
            <v>0</v>
          </cell>
          <cell r="J1305">
            <v>0</v>
          </cell>
          <cell r="K1305">
            <v>0</v>
          </cell>
          <cell r="L1305">
            <v>0</v>
          </cell>
        </row>
        <row r="1306">
          <cell r="A1306" t="str">
            <v>주철관 이형관</v>
          </cell>
          <cell r="B1306" t="str">
            <v>D300M/M이상 D600M/M이하</v>
          </cell>
          <cell r="C1306" t="str">
            <v>KG</v>
          </cell>
          <cell r="D1306">
            <v>30</v>
          </cell>
          <cell r="E1306">
            <v>2500</v>
          </cell>
          <cell r="F1306">
            <v>75000</v>
          </cell>
          <cell r="G1306">
            <v>2500</v>
          </cell>
          <cell r="H1306">
            <v>75000</v>
          </cell>
          <cell r="I1306">
            <v>0</v>
          </cell>
          <cell r="J1306">
            <v>0</v>
          </cell>
          <cell r="K1306">
            <v>0</v>
          </cell>
          <cell r="L1306">
            <v>0</v>
          </cell>
        </row>
        <row r="1307">
          <cell r="A1307" t="str">
            <v>주철관 접합부품(K.P메카니칼접합)</v>
          </cell>
          <cell r="B1307" t="str">
            <v>D=250MM</v>
          </cell>
          <cell r="C1307" t="str">
            <v>SET</v>
          </cell>
          <cell r="D1307">
            <v>4</v>
          </cell>
          <cell r="E1307">
            <v>16000</v>
          </cell>
          <cell r="F1307">
            <v>64000</v>
          </cell>
          <cell r="G1307">
            <v>16000</v>
          </cell>
          <cell r="H1307">
            <v>64000</v>
          </cell>
          <cell r="I1307">
            <v>0</v>
          </cell>
          <cell r="J1307">
            <v>0</v>
          </cell>
          <cell r="K1307">
            <v>0</v>
          </cell>
          <cell r="L1307">
            <v>0</v>
          </cell>
        </row>
        <row r="1308">
          <cell r="A1308" t="str">
            <v>주철관 접합부품(플랜지접합)</v>
          </cell>
          <cell r="B1308" t="str">
            <v>D=250MM</v>
          </cell>
          <cell r="C1308" t="str">
            <v>SET</v>
          </cell>
          <cell r="D1308">
            <v>1</v>
          </cell>
          <cell r="E1308">
            <v>3190</v>
          </cell>
          <cell r="F1308">
            <v>3190</v>
          </cell>
          <cell r="G1308">
            <v>3190</v>
          </cell>
          <cell r="H1308">
            <v>3190</v>
          </cell>
          <cell r="I1308">
            <v>0</v>
          </cell>
          <cell r="J1308">
            <v>0</v>
          </cell>
          <cell r="K1308">
            <v>0</v>
          </cell>
          <cell r="L1308">
            <v>0</v>
          </cell>
        </row>
        <row r="1323">
          <cell r="A1323" t="str">
            <v>Ⅱ.법환 중계펌프장(토목)</v>
          </cell>
          <cell r="C1323" t="str">
            <v>식</v>
          </cell>
          <cell r="D1323">
            <v>1</v>
          </cell>
          <cell r="F1323">
            <v>57491452</v>
          </cell>
          <cell r="H1323">
            <v>14925113</v>
          </cell>
          <cell r="J1323">
            <v>38212150</v>
          </cell>
          <cell r="L1323">
            <v>4354189</v>
          </cell>
        </row>
        <row r="1325">
          <cell r="A1325" t="str">
            <v>1. 토    공</v>
          </cell>
          <cell r="F1325">
            <v>12721477</v>
          </cell>
          <cell r="H1325">
            <v>2203940</v>
          </cell>
          <cell r="J1325">
            <v>6933379</v>
          </cell>
          <cell r="L1325">
            <v>3584158</v>
          </cell>
        </row>
        <row r="1326">
          <cell r="A1326" t="str">
            <v>터파기:토사(육상),기계80+인력20</v>
          </cell>
          <cell r="B1326" t="str">
            <v>B.H 0.7㎥</v>
          </cell>
          <cell r="C1326" t="str">
            <v>M3</v>
          </cell>
          <cell r="D1326">
            <v>456.02</v>
          </cell>
          <cell r="E1326">
            <v>2000</v>
          </cell>
          <cell r="F1326">
            <v>912040</v>
          </cell>
          <cell r="G1326">
            <v>100</v>
          </cell>
          <cell r="H1326">
            <v>45602</v>
          </cell>
          <cell r="I1326">
            <v>1600</v>
          </cell>
          <cell r="J1326">
            <v>729632</v>
          </cell>
          <cell r="K1326">
            <v>300</v>
          </cell>
          <cell r="L1326">
            <v>136806</v>
          </cell>
          <cell r="M1326" t="str">
            <v>#.2</v>
          </cell>
        </row>
        <row r="1327">
          <cell r="A1327" t="str">
            <v>터파기(인력)</v>
          </cell>
          <cell r="B1327" t="str">
            <v>토사,0-1m</v>
          </cell>
          <cell r="C1327" t="str">
            <v>M3</v>
          </cell>
          <cell r="D1327">
            <v>156.94</v>
          </cell>
          <cell r="E1327">
            <v>8800</v>
          </cell>
          <cell r="F1327">
            <v>1381072</v>
          </cell>
          <cell r="G1327">
            <v>0</v>
          </cell>
          <cell r="H1327">
            <v>0</v>
          </cell>
          <cell r="I1327">
            <v>8800</v>
          </cell>
          <cell r="J1327">
            <v>1381072</v>
          </cell>
          <cell r="K1327">
            <v>0</v>
          </cell>
          <cell r="L1327">
            <v>0</v>
          </cell>
          <cell r="M1327" t="str">
            <v>No.54</v>
          </cell>
        </row>
        <row r="1328">
          <cell r="A1328" t="str">
            <v>기계터파기(연암)</v>
          </cell>
          <cell r="B1328" t="str">
            <v>B.H0.7+브레이커</v>
          </cell>
          <cell r="C1328" t="str">
            <v>M3</v>
          </cell>
          <cell r="D1328">
            <v>254.4</v>
          </cell>
          <cell r="E1328">
            <v>18400</v>
          </cell>
          <cell r="F1328">
            <v>4680960</v>
          </cell>
          <cell r="G1328">
            <v>2800</v>
          </cell>
          <cell r="H1328">
            <v>712320</v>
          </cell>
          <cell r="I1328">
            <v>7300</v>
          </cell>
          <cell r="J1328">
            <v>1857120</v>
          </cell>
          <cell r="K1328">
            <v>8300</v>
          </cell>
          <cell r="L1328">
            <v>2111520</v>
          </cell>
          <cell r="M1328" t="str">
            <v>#.3</v>
          </cell>
        </row>
        <row r="1329">
          <cell r="A1329" t="str">
            <v>되메우기 및 다짐</v>
          </cell>
          <cell r="B1329" t="str">
            <v>B.H 0.7+플래이트 콤펙터</v>
          </cell>
          <cell r="C1329" t="str">
            <v>M3</v>
          </cell>
          <cell r="D1329">
            <v>409.76</v>
          </cell>
          <cell r="E1329">
            <v>3500</v>
          </cell>
          <cell r="F1329">
            <v>1434160</v>
          </cell>
          <cell r="G1329">
            <v>400</v>
          </cell>
          <cell r="H1329">
            <v>163904</v>
          </cell>
          <cell r="I1329">
            <v>2600</v>
          </cell>
          <cell r="J1329">
            <v>1065376</v>
          </cell>
          <cell r="K1329">
            <v>500</v>
          </cell>
          <cell r="L1329">
            <v>204880</v>
          </cell>
          <cell r="M1329" t="str">
            <v>#.4</v>
          </cell>
        </row>
        <row r="1330">
          <cell r="A1330" t="str">
            <v>되메우기</v>
          </cell>
          <cell r="B1330" t="str">
            <v>인력</v>
          </cell>
          <cell r="C1330" t="str">
            <v>M3</v>
          </cell>
          <cell r="D1330">
            <v>117.19</v>
          </cell>
          <cell r="E1330">
            <v>3400</v>
          </cell>
          <cell r="F1330">
            <v>398446</v>
          </cell>
          <cell r="G1330">
            <v>0</v>
          </cell>
          <cell r="H1330">
            <v>0</v>
          </cell>
          <cell r="I1330">
            <v>3400</v>
          </cell>
          <cell r="J1330">
            <v>398446</v>
          </cell>
          <cell r="K1330">
            <v>0</v>
          </cell>
          <cell r="L1330">
            <v>0</v>
          </cell>
          <cell r="M1330" t="str">
            <v>No.72</v>
          </cell>
        </row>
        <row r="1331">
          <cell r="A1331" t="str">
            <v>사토운반:토사</v>
          </cell>
          <cell r="B1331" t="str">
            <v>B.H0.7 + D.T15</v>
          </cell>
          <cell r="C1331" t="str">
            <v>M3</v>
          </cell>
          <cell r="D1331">
            <v>86.01</v>
          </cell>
          <cell r="E1331">
            <v>2500</v>
          </cell>
          <cell r="F1331">
            <v>215025</v>
          </cell>
          <cell r="G1331">
            <v>900</v>
          </cell>
          <cell r="H1331">
            <v>77409</v>
          </cell>
          <cell r="I1331">
            <v>700</v>
          </cell>
          <cell r="J1331">
            <v>60207</v>
          </cell>
          <cell r="K1331">
            <v>900</v>
          </cell>
          <cell r="L1331">
            <v>77409</v>
          </cell>
          <cell r="M1331" t="str">
            <v>#.26</v>
          </cell>
        </row>
        <row r="1332">
          <cell r="A1332" t="str">
            <v>사토운반:연암</v>
          </cell>
          <cell r="B1332" t="str">
            <v>B.H0.7 + D.T15</v>
          </cell>
          <cell r="C1332" t="str">
            <v>M3</v>
          </cell>
          <cell r="D1332">
            <v>254.4</v>
          </cell>
          <cell r="E1332">
            <v>12000</v>
          </cell>
          <cell r="F1332">
            <v>3052800</v>
          </cell>
          <cell r="G1332">
            <v>4500</v>
          </cell>
          <cell r="H1332">
            <v>1144800</v>
          </cell>
          <cell r="I1332">
            <v>3500</v>
          </cell>
          <cell r="J1332">
            <v>890400</v>
          </cell>
          <cell r="K1332">
            <v>4000</v>
          </cell>
          <cell r="L1332">
            <v>1017600</v>
          </cell>
          <cell r="M1332" t="str">
            <v>#.7</v>
          </cell>
        </row>
        <row r="1333">
          <cell r="A1333" t="str">
            <v>바닥면 고르기</v>
          </cell>
          <cell r="B1333" t="str">
            <v>연암</v>
          </cell>
          <cell r="C1333" t="str">
            <v>M2</v>
          </cell>
          <cell r="D1333">
            <v>119.81</v>
          </cell>
          <cell r="E1333">
            <v>5400</v>
          </cell>
          <cell r="F1333">
            <v>646974</v>
          </cell>
          <cell r="G1333">
            <v>500</v>
          </cell>
          <cell r="H1333">
            <v>59905</v>
          </cell>
          <cell r="I1333">
            <v>4600</v>
          </cell>
          <cell r="J1333">
            <v>551126</v>
          </cell>
          <cell r="K1333">
            <v>300</v>
          </cell>
          <cell r="L1333">
            <v>35943</v>
          </cell>
          <cell r="M1333" t="str">
            <v>No.2</v>
          </cell>
        </row>
        <row r="1335">
          <cell r="A1335" t="str">
            <v>2. 구조물공</v>
          </cell>
          <cell r="F1335">
            <v>29521874</v>
          </cell>
          <cell r="H1335">
            <v>5690651</v>
          </cell>
          <cell r="J1335">
            <v>23475502</v>
          </cell>
          <cell r="L1335">
            <v>355721</v>
          </cell>
        </row>
        <row r="1336">
          <cell r="A1336" t="str">
            <v>레미콘타설</v>
          </cell>
          <cell r="B1336" t="str">
            <v>무근구조물</v>
          </cell>
          <cell r="C1336" t="str">
            <v>M3</v>
          </cell>
          <cell r="D1336">
            <v>14.22</v>
          </cell>
          <cell r="E1336">
            <v>16000</v>
          </cell>
          <cell r="F1336">
            <v>227520</v>
          </cell>
          <cell r="G1336">
            <v>0</v>
          </cell>
          <cell r="H1336">
            <v>0</v>
          </cell>
          <cell r="I1336">
            <v>16000</v>
          </cell>
          <cell r="J1336">
            <v>227520</v>
          </cell>
          <cell r="K1336">
            <v>0</v>
          </cell>
          <cell r="L1336">
            <v>0</v>
          </cell>
          <cell r="M1336" t="str">
            <v>No.10</v>
          </cell>
        </row>
        <row r="1337">
          <cell r="A1337" t="str">
            <v>레미콘타설</v>
          </cell>
          <cell r="B1337" t="str">
            <v>철근구조물</v>
          </cell>
          <cell r="C1337" t="str">
            <v>M3</v>
          </cell>
          <cell r="D1337">
            <v>120.22</v>
          </cell>
          <cell r="E1337">
            <v>21700</v>
          </cell>
          <cell r="F1337">
            <v>2608774</v>
          </cell>
          <cell r="G1337">
            <v>400</v>
          </cell>
          <cell r="H1337">
            <v>48088</v>
          </cell>
          <cell r="I1337">
            <v>21000</v>
          </cell>
          <cell r="J1337">
            <v>2524620</v>
          </cell>
          <cell r="K1337">
            <v>300</v>
          </cell>
          <cell r="L1337">
            <v>36066</v>
          </cell>
          <cell r="M1337" t="str">
            <v>No.14</v>
          </cell>
        </row>
        <row r="1338">
          <cell r="A1338" t="str">
            <v>합판거푸집</v>
          </cell>
          <cell r="B1338" t="str">
            <v>0-7m:6회</v>
          </cell>
          <cell r="C1338" t="str">
            <v>M2</v>
          </cell>
          <cell r="D1338">
            <v>139.35</v>
          </cell>
          <cell r="E1338">
            <v>12000</v>
          </cell>
          <cell r="F1338">
            <v>1672200</v>
          </cell>
          <cell r="G1338">
            <v>4000</v>
          </cell>
          <cell r="H1338">
            <v>557400</v>
          </cell>
          <cell r="I1338">
            <v>8000</v>
          </cell>
          <cell r="J1338">
            <v>1114800</v>
          </cell>
          <cell r="K1338">
            <v>0</v>
          </cell>
          <cell r="L1338">
            <v>0</v>
          </cell>
          <cell r="M1338" t="str">
            <v>No.11</v>
          </cell>
        </row>
        <row r="1339">
          <cell r="A1339" t="str">
            <v>합판거푸집</v>
          </cell>
          <cell r="B1339" t="str">
            <v>0-7m:3회</v>
          </cell>
          <cell r="C1339" t="str">
            <v>M2</v>
          </cell>
          <cell r="D1339">
            <v>144.55000000000001</v>
          </cell>
          <cell r="E1339">
            <v>17100</v>
          </cell>
          <cell r="F1339">
            <v>2471805</v>
          </cell>
          <cell r="G1339">
            <v>5300</v>
          </cell>
          <cell r="H1339">
            <v>766115</v>
          </cell>
          <cell r="I1339">
            <v>11800</v>
          </cell>
          <cell r="J1339">
            <v>1705690</v>
          </cell>
          <cell r="K1339">
            <v>0</v>
          </cell>
          <cell r="L1339">
            <v>0</v>
          </cell>
          <cell r="M1339" t="str">
            <v>No.15</v>
          </cell>
        </row>
        <row r="1340">
          <cell r="A1340" t="str">
            <v>폼타이 합판거푸집</v>
          </cell>
          <cell r="B1340" t="str">
            <v>0-7m:T=400:3회</v>
          </cell>
          <cell r="C1340" t="str">
            <v>M2</v>
          </cell>
          <cell r="D1340">
            <v>179.73</v>
          </cell>
          <cell r="E1340">
            <v>18500</v>
          </cell>
          <cell r="F1340">
            <v>3325005</v>
          </cell>
          <cell r="G1340">
            <v>6600</v>
          </cell>
          <cell r="H1340">
            <v>1186218</v>
          </cell>
          <cell r="I1340">
            <v>11900</v>
          </cell>
          <cell r="J1340">
            <v>2138787</v>
          </cell>
          <cell r="K1340">
            <v>0</v>
          </cell>
          <cell r="L1340">
            <v>0</v>
          </cell>
          <cell r="M1340" t="str">
            <v>No.73</v>
          </cell>
        </row>
        <row r="1341">
          <cell r="A1341" t="str">
            <v>폼타이 합판거푸집</v>
          </cell>
          <cell r="B1341" t="str">
            <v>0-7m:T=300:3회</v>
          </cell>
          <cell r="C1341" t="str">
            <v>M2</v>
          </cell>
          <cell r="D1341">
            <v>32.75</v>
          </cell>
          <cell r="E1341">
            <v>18600</v>
          </cell>
          <cell r="F1341">
            <v>609150</v>
          </cell>
          <cell r="G1341">
            <v>6600</v>
          </cell>
          <cell r="H1341">
            <v>216150</v>
          </cell>
          <cell r="I1341">
            <v>12000</v>
          </cell>
          <cell r="J1341">
            <v>393000</v>
          </cell>
          <cell r="K1341">
            <v>0</v>
          </cell>
          <cell r="L1341">
            <v>0</v>
          </cell>
          <cell r="M1341" t="str">
            <v>No.74</v>
          </cell>
        </row>
        <row r="1342">
          <cell r="A1342" t="str">
            <v>강관동바리(3개월)</v>
          </cell>
          <cell r="B1342" t="str">
            <v>H=0-4.2M</v>
          </cell>
          <cell r="C1342" t="str">
            <v>공M3</v>
          </cell>
          <cell r="D1342">
            <v>164.68</v>
          </cell>
          <cell r="E1342">
            <v>6300</v>
          </cell>
          <cell r="F1342">
            <v>1037484</v>
          </cell>
          <cell r="G1342">
            <v>200</v>
          </cell>
          <cell r="H1342">
            <v>32936</v>
          </cell>
          <cell r="I1342">
            <v>6100</v>
          </cell>
          <cell r="J1342">
            <v>1004548</v>
          </cell>
          <cell r="K1342">
            <v>0</v>
          </cell>
          <cell r="L1342">
            <v>0</v>
          </cell>
          <cell r="M1342" t="str">
            <v>No.21</v>
          </cell>
        </row>
        <row r="1343">
          <cell r="A1343" t="str">
            <v>강관비계</v>
          </cell>
          <cell r="B1343" t="str">
            <v>3개월</v>
          </cell>
          <cell r="C1343" t="str">
            <v>M2</v>
          </cell>
          <cell r="D1343">
            <v>140.19999999999999</v>
          </cell>
          <cell r="E1343">
            <v>9200</v>
          </cell>
          <cell r="F1343">
            <v>1289840</v>
          </cell>
          <cell r="G1343">
            <v>2300</v>
          </cell>
          <cell r="H1343">
            <v>322460</v>
          </cell>
          <cell r="I1343">
            <v>6600</v>
          </cell>
          <cell r="J1343">
            <v>925320</v>
          </cell>
          <cell r="K1343">
            <v>300</v>
          </cell>
          <cell r="L1343">
            <v>42060</v>
          </cell>
          <cell r="M1343" t="str">
            <v>No.33</v>
          </cell>
        </row>
        <row r="1344">
          <cell r="A1344" t="str">
            <v>시공이음 설치</v>
          </cell>
          <cell r="B1344" t="str">
            <v>PVC,B=150X5mm</v>
          </cell>
          <cell r="C1344" t="str">
            <v>M</v>
          </cell>
          <cell r="D1344">
            <v>40.9</v>
          </cell>
          <cell r="E1344">
            <v>13700</v>
          </cell>
          <cell r="F1344">
            <v>560330</v>
          </cell>
          <cell r="G1344">
            <v>2400</v>
          </cell>
          <cell r="H1344">
            <v>98160</v>
          </cell>
          <cell r="I1344">
            <v>11300</v>
          </cell>
          <cell r="J1344">
            <v>462170</v>
          </cell>
          <cell r="K1344">
            <v>0</v>
          </cell>
          <cell r="L1344">
            <v>0</v>
          </cell>
          <cell r="M1344" t="str">
            <v>No.17</v>
          </cell>
        </row>
        <row r="1345">
          <cell r="A1345" t="str">
            <v>시공이음면정리(치핑)</v>
          </cell>
          <cell r="B1345" t="str">
            <v>인력</v>
          </cell>
          <cell r="C1345" t="str">
            <v>M2</v>
          </cell>
          <cell r="D1345">
            <v>53.93</v>
          </cell>
          <cell r="E1345">
            <v>19000</v>
          </cell>
          <cell r="F1345">
            <v>1024670</v>
          </cell>
          <cell r="G1345">
            <v>500</v>
          </cell>
          <cell r="H1345">
            <v>26965</v>
          </cell>
          <cell r="I1345">
            <v>18500</v>
          </cell>
          <cell r="J1345">
            <v>997705</v>
          </cell>
          <cell r="K1345">
            <v>0</v>
          </cell>
          <cell r="L1345">
            <v>0</v>
          </cell>
          <cell r="M1345" t="str">
            <v>No.22</v>
          </cell>
        </row>
        <row r="1346">
          <cell r="A1346" t="str">
            <v>스페이서(T=110MM)</v>
          </cell>
          <cell r="C1346" t="str">
            <v>EA</v>
          </cell>
          <cell r="D1346">
            <v>399</v>
          </cell>
          <cell r="E1346">
            <v>90</v>
          </cell>
          <cell r="F1346">
            <v>35910</v>
          </cell>
          <cell r="G1346">
            <v>90</v>
          </cell>
          <cell r="H1346">
            <v>35910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</row>
        <row r="1347">
          <cell r="A1347" t="str">
            <v>스페이서(T=80MM)</v>
          </cell>
          <cell r="C1347" t="str">
            <v>EA</v>
          </cell>
          <cell r="D1347">
            <v>977</v>
          </cell>
          <cell r="E1347">
            <v>60</v>
          </cell>
          <cell r="F1347">
            <v>58620</v>
          </cell>
          <cell r="G1347">
            <v>60</v>
          </cell>
          <cell r="H1347">
            <v>58620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</row>
        <row r="1348">
          <cell r="A1348" t="str">
            <v>폼타이거푸집 구멍체움</v>
          </cell>
          <cell r="C1348" t="str">
            <v>EA</v>
          </cell>
          <cell r="D1348">
            <v>228</v>
          </cell>
          <cell r="E1348">
            <v>250</v>
          </cell>
          <cell r="F1348">
            <v>57000</v>
          </cell>
          <cell r="G1348">
            <v>0</v>
          </cell>
          <cell r="H1348">
            <v>0</v>
          </cell>
          <cell r="I1348">
            <v>250</v>
          </cell>
          <cell r="J1348">
            <v>57000</v>
          </cell>
          <cell r="K1348">
            <v>0</v>
          </cell>
          <cell r="L1348">
            <v>0</v>
          </cell>
          <cell r="M1348" t="str">
            <v>No.76</v>
          </cell>
        </row>
        <row r="1349">
          <cell r="A1349" t="str">
            <v>에폭시방수</v>
          </cell>
          <cell r="B1349" t="str">
            <v>수용성에폭시3회</v>
          </cell>
          <cell r="C1349" t="str">
            <v>M2</v>
          </cell>
          <cell r="D1349">
            <v>135.04</v>
          </cell>
          <cell r="E1349">
            <v>19600</v>
          </cell>
          <cell r="F1349">
            <v>2646784</v>
          </cell>
          <cell r="G1349">
            <v>10300</v>
          </cell>
          <cell r="H1349">
            <v>1390912</v>
          </cell>
          <cell r="I1349">
            <v>9300</v>
          </cell>
          <cell r="J1349">
            <v>1255872</v>
          </cell>
          <cell r="K1349">
            <v>0</v>
          </cell>
          <cell r="L1349">
            <v>0</v>
          </cell>
          <cell r="M1349" t="str">
            <v>No.77</v>
          </cell>
        </row>
        <row r="1350">
          <cell r="A1350" t="str">
            <v>S.T.S Plate C.설치(TYPE-D)</v>
          </cell>
          <cell r="B1350" t="str">
            <v>1200X1000</v>
          </cell>
          <cell r="C1350" t="str">
            <v>EA</v>
          </cell>
          <cell r="D1350">
            <v>3</v>
          </cell>
          <cell r="E1350">
            <v>249900</v>
          </cell>
          <cell r="F1350">
            <v>749700</v>
          </cell>
          <cell r="G1350">
            <v>150000</v>
          </cell>
          <cell r="H1350">
            <v>450000</v>
          </cell>
          <cell r="I1350">
            <v>86700</v>
          </cell>
          <cell r="J1350">
            <v>260100</v>
          </cell>
          <cell r="K1350">
            <v>13200</v>
          </cell>
          <cell r="L1350">
            <v>39600</v>
          </cell>
          <cell r="M1350" t="str">
            <v>No.78</v>
          </cell>
        </row>
        <row r="1351">
          <cell r="A1351" t="str">
            <v>S.T.S Plate C.설치(TYPE-A)</v>
          </cell>
          <cell r="B1351" t="str">
            <v>800X800</v>
          </cell>
          <cell r="C1351" t="str">
            <v>EA</v>
          </cell>
          <cell r="D1351">
            <v>2</v>
          </cell>
          <cell r="E1351">
            <v>196100</v>
          </cell>
          <cell r="F1351">
            <v>392200</v>
          </cell>
          <cell r="G1351">
            <v>100000</v>
          </cell>
          <cell r="H1351">
            <v>200000</v>
          </cell>
          <cell r="I1351">
            <v>85300</v>
          </cell>
          <cell r="J1351">
            <v>170600</v>
          </cell>
          <cell r="K1351">
            <v>10800</v>
          </cell>
          <cell r="L1351">
            <v>21600</v>
          </cell>
          <cell r="M1351" t="str">
            <v>No.79</v>
          </cell>
        </row>
        <row r="1352">
          <cell r="A1352" t="str">
            <v>S.T.S Plate C.설치(TYPE-A)</v>
          </cell>
          <cell r="B1352" t="str">
            <v>650X800</v>
          </cell>
          <cell r="C1352" t="str">
            <v>EA</v>
          </cell>
          <cell r="D1352">
            <v>1</v>
          </cell>
          <cell r="E1352">
            <v>181100</v>
          </cell>
          <cell r="F1352">
            <v>181100</v>
          </cell>
          <cell r="G1352">
            <v>95600</v>
          </cell>
          <cell r="H1352">
            <v>95600</v>
          </cell>
          <cell r="I1352">
            <v>76400</v>
          </cell>
          <cell r="J1352">
            <v>76400</v>
          </cell>
          <cell r="K1352">
            <v>9100</v>
          </cell>
          <cell r="L1352">
            <v>9100</v>
          </cell>
          <cell r="M1352" t="str">
            <v>No.90</v>
          </cell>
        </row>
        <row r="1353">
          <cell r="A1353" t="str">
            <v>흙 채 움</v>
          </cell>
          <cell r="C1353" t="str">
            <v>M3</v>
          </cell>
          <cell r="D1353">
            <v>7.12</v>
          </cell>
          <cell r="E1353">
            <v>1200</v>
          </cell>
          <cell r="F1353">
            <v>8544</v>
          </cell>
          <cell r="G1353">
            <v>200</v>
          </cell>
          <cell r="H1353">
            <v>1424</v>
          </cell>
          <cell r="I1353">
            <v>600</v>
          </cell>
          <cell r="J1353">
            <v>4272</v>
          </cell>
          <cell r="K1353">
            <v>400</v>
          </cell>
          <cell r="L1353">
            <v>2848</v>
          </cell>
          <cell r="M1353" t="str">
            <v>#.29</v>
          </cell>
        </row>
        <row r="1354">
          <cell r="A1354" t="str">
            <v>사다리설치(STS)</v>
          </cell>
          <cell r="C1354" t="str">
            <v>M</v>
          </cell>
          <cell r="D1354">
            <v>6.5</v>
          </cell>
          <cell r="E1354">
            <v>10900</v>
          </cell>
          <cell r="F1354">
            <v>70850</v>
          </cell>
          <cell r="G1354">
            <v>6600</v>
          </cell>
          <cell r="H1354">
            <v>42900</v>
          </cell>
          <cell r="I1354">
            <v>4100</v>
          </cell>
          <cell r="J1354">
            <v>26650</v>
          </cell>
          <cell r="K1354">
            <v>200</v>
          </cell>
          <cell r="L1354">
            <v>1300</v>
          </cell>
          <cell r="M1354" t="str">
            <v>No.19</v>
          </cell>
        </row>
        <row r="1355">
          <cell r="A1355" t="str">
            <v>수팽창고무지수판 설치</v>
          </cell>
          <cell r="B1355" t="str">
            <v>20X10</v>
          </cell>
          <cell r="C1355" t="str">
            <v>M</v>
          </cell>
          <cell r="D1355">
            <v>1.73</v>
          </cell>
          <cell r="E1355">
            <v>3900</v>
          </cell>
          <cell r="F1355">
            <v>6747</v>
          </cell>
          <cell r="G1355">
            <v>3100</v>
          </cell>
          <cell r="H1355">
            <v>5363</v>
          </cell>
          <cell r="I1355">
            <v>800</v>
          </cell>
          <cell r="J1355">
            <v>1384</v>
          </cell>
          <cell r="K1355">
            <v>0</v>
          </cell>
          <cell r="L1355">
            <v>0</v>
          </cell>
          <cell r="M1355" t="str">
            <v>No.23</v>
          </cell>
        </row>
        <row r="1356">
          <cell r="A1356" t="str">
            <v>P.V.C 파이프(VG1)</v>
          </cell>
          <cell r="B1356" t="str">
            <v>Φ100M/M</v>
          </cell>
          <cell r="C1356" t="str">
            <v>M</v>
          </cell>
          <cell r="D1356">
            <v>0.35</v>
          </cell>
          <cell r="E1356">
            <v>6800</v>
          </cell>
          <cell r="F1356">
            <v>2380</v>
          </cell>
          <cell r="G1356">
            <v>6500</v>
          </cell>
          <cell r="H1356">
            <v>2275</v>
          </cell>
          <cell r="I1356">
            <v>300</v>
          </cell>
          <cell r="J1356">
            <v>105</v>
          </cell>
          <cell r="K1356">
            <v>0</v>
          </cell>
          <cell r="L1356">
            <v>0</v>
          </cell>
        </row>
        <row r="1357">
          <cell r="A1357" t="str">
            <v>P.V.C 파이프(VG1)</v>
          </cell>
          <cell r="B1357" t="str">
            <v>Φ250M/M</v>
          </cell>
          <cell r="C1357" t="str">
            <v>M</v>
          </cell>
          <cell r="D1357">
            <v>0.35</v>
          </cell>
          <cell r="E1357">
            <v>24800</v>
          </cell>
          <cell r="F1357">
            <v>8680</v>
          </cell>
          <cell r="G1357">
            <v>23000</v>
          </cell>
          <cell r="H1357">
            <v>8050</v>
          </cell>
          <cell r="I1357">
            <v>1800</v>
          </cell>
          <cell r="J1357">
            <v>630</v>
          </cell>
          <cell r="K1357">
            <v>0</v>
          </cell>
          <cell r="L1357">
            <v>0</v>
          </cell>
        </row>
        <row r="1358">
          <cell r="A1358" t="str">
            <v>철근가공및조립</v>
          </cell>
          <cell r="B1358" t="str">
            <v>복잡</v>
          </cell>
          <cell r="C1358" t="str">
            <v>TON</v>
          </cell>
          <cell r="D1358">
            <v>29.021000000000001</v>
          </cell>
          <cell r="E1358">
            <v>361000</v>
          </cell>
          <cell r="F1358">
            <v>10476581</v>
          </cell>
          <cell r="G1358">
            <v>5000</v>
          </cell>
          <cell r="H1358">
            <v>145105</v>
          </cell>
          <cell r="I1358">
            <v>349000</v>
          </cell>
          <cell r="J1358">
            <v>10128329</v>
          </cell>
          <cell r="K1358">
            <v>7000</v>
          </cell>
          <cell r="L1358">
            <v>203147</v>
          </cell>
          <cell r="M1358" t="str">
            <v>No.81</v>
          </cell>
        </row>
        <row r="1360">
          <cell r="A1360" t="str">
            <v>3. 부대시설공</v>
          </cell>
          <cell r="F1360">
            <v>14827923</v>
          </cell>
          <cell r="H1360">
            <v>6993122</v>
          </cell>
          <cell r="J1360">
            <v>7762469</v>
          </cell>
          <cell r="L1360">
            <v>72332</v>
          </cell>
        </row>
        <row r="1361">
          <cell r="A1361" t="str">
            <v>가. 콘크리트 포장</v>
          </cell>
          <cell r="F1361">
            <v>1374555</v>
          </cell>
          <cell r="H1361">
            <v>730386</v>
          </cell>
          <cell r="J1361">
            <v>632424</v>
          </cell>
          <cell r="L1361">
            <v>11745</v>
          </cell>
        </row>
        <row r="1362">
          <cell r="A1362" t="str">
            <v>모래부설(B.H 0.7M3)</v>
          </cell>
          <cell r="B1362" t="str">
            <v>기계90%+인력10%</v>
          </cell>
          <cell r="C1362" t="str">
            <v>M3</v>
          </cell>
          <cell r="D1362">
            <v>1.59</v>
          </cell>
          <cell r="E1362">
            <v>1300</v>
          </cell>
          <cell r="F1362">
            <v>2067</v>
          </cell>
          <cell r="G1362">
            <v>200</v>
          </cell>
          <cell r="H1362">
            <v>318</v>
          </cell>
          <cell r="I1362">
            <v>700</v>
          </cell>
          <cell r="J1362">
            <v>1113</v>
          </cell>
          <cell r="K1362">
            <v>400</v>
          </cell>
          <cell r="L1362">
            <v>636</v>
          </cell>
          <cell r="M1362" t="str">
            <v>#.14</v>
          </cell>
        </row>
        <row r="1363">
          <cell r="A1363" t="str">
            <v>보조기층포설 및 다짐</v>
          </cell>
          <cell r="B1363" t="str">
            <v>T=30cm</v>
          </cell>
          <cell r="C1363" t="str">
            <v>M3</v>
          </cell>
          <cell r="D1363">
            <v>15.87</v>
          </cell>
          <cell r="E1363">
            <v>2800</v>
          </cell>
          <cell r="F1363">
            <v>44436</v>
          </cell>
          <cell r="G1363">
            <v>400</v>
          </cell>
          <cell r="H1363">
            <v>6348</v>
          </cell>
          <cell r="I1363">
            <v>1700</v>
          </cell>
          <cell r="J1363">
            <v>26979</v>
          </cell>
          <cell r="K1363">
            <v>700</v>
          </cell>
          <cell r="L1363">
            <v>11109</v>
          </cell>
          <cell r="M1363" t="str">
            <v>#.11</v>
          </cell>
        </row>
        <row r="1364">
          <cell r="A1364" t="str">
            <v>신 축 재</v>
          </cell>
          <cell r="B1364" t="str">
            <v>T=1.5cm</v>
          </cell>
          <cell r="C1364" t="str">
            <v>M2</v>
          </cell>
          <cell r="D1364">
            <v>2.12</v>
          </cell>
          <cell r="E1364">
            <v>12600</v>
          </cell>
          <cell r="F1364">
            <v>26712</v>
          </cell>
          <cell r="G1364">
            <v>12000</v>
          </cell>
          <cell r="H1364">
            <v>25440</v>
          </cell>
          <cell r="I1364">
            <v>600</v>
          </cell>
          <cell r="J1364">
            <v>1272</v>
          </cell>
          <cell r="K1364">
            <v>0</v>
          </cell>
          <cell r="L1364">
            <v>0</v>
          </cell>
        </row>
        <row r="1365">
          <cell r="A1365" t="str">
            <v>양생(비닐)</v>
          </cell>
          <cell r="C1365" t="str">
            <v>M2</v>
          </cell>
          <cell r="D1365">
            <v>52.9</v>
          </cell>
          <cell r="E1365">
            <v>900</v>
          </cell>
          <cell r="F1365">
            <v>47610</v>
          </cell>
          <cell r="G1365">
            <v>700</v>
          </cell>
          <cell r="H1365">
            <v>37030</v>
          </cell>
          <cell r="I1365">
            <v>200</v>
          </cell>
          <cell r="J1365">
            <v>10580</v>
          </cell>
          <cell r="K1365">
            <v>0</v>
          </cell>
          <cell r="L1365">
            <v>0</v>
          </cell>
          <cell r="M1365" t="str">
            <v>No.8</v>
          </cell>
        </row>
        <row r="1366">
          <cell r="A1366" t="str">
            <v>콘크리트포장 포설</v>
          </cell>
          <cell r="B1366" t="str">
            <v>T=20cm</v>
          </cell>
          <cell r="C1366" t="str">
            <v>M3</v>
          </cell>
          <cell r="D1366">
            <v>10.58</v>
          </cell>
          <cell r="E1366">
            <v>103500</v>
          </cell>
          <cell r="F1366">
            <v>1095030</v>
          </cell>
          <cell r="G1366">
            <v>52500</v>
          </cell>
          <cell r="H1366">
            <v>555450</v>
          </cell>
          <cell r="I1366">
            <v>51000</v>
          </cell>
          <cell r="J1366">
            <v>539580</v>
          </cell>
          <cell r="K1366">
            <v>0</v>
          </cell>
          <cell r="L1366">
            <v>0</v>
          </cell>
          <cell r="M1366" t="str">
            <v>No.6</v>
          </cell>
        </row>
        <row r="1367">
          <cell r="A1367" t="str">
            <v>와이어메쉬깔기</v>
          </cell>
          <cell r="B1367" t="str">
            <v>#8X100X100</v>
          </cell>
          <cell r="C1367" t="str">
            <v>M2</v>
          </cell>
          <cell r="D1367">
            <v>52.9</v>
          </cell>
          <cell r="E1367">
            <v>3000</v>
          </cell>
          <cell r="F1367">
            <v>158700</v>
          </cell>
          <cell r="G1367">
            <v>2000</v>
          </cell>
          <cell r="H1367">
            <v>105800</v>
          </cell>
          <cell r="I1367">
            <v>1000</v>
          </cell>
          <cell r="J1367">
            <v>52900</v>
          </cell>
          <cell r="K1367">
            <v>0</v>
          </cell>
          <cell r="L1367">
            <v>0</v>
          </cell>
          <cell r="M1367" t="str">
            <v>No.7</v>
          </cell>
        </row>
        <row r="1369">
          <cell r="A1369" t="str">
            <v>나. U형 측구</v>
          </cell>
          <cell r="F1369">
            <v>6085932</v>
          </cell>
          <cell r="H1369">
            <v>3422032</v>
          </cell>
          <cell r="J1369">
            <v>2630376</v>
          </cell>
          <cell r="L1369">
            <v>33524</v>
          </cell>
        </row>
        <row r="1370">
          <cell r="A1370" t="str">
            <v>레미콘타설</v>
          </cell>
          <cell r="B1370" t="str">
            <v>철근구조물</v>
          </cell>
          <cell r="C1370" t="str">
            <v>M3</v>
          </cell>
          <cell r="D1370">
            <v>15.64</v>
          </cell>
          <cell r="E1370">
            <v>16000</v>
          </cell>
          <cell r="F1370">
            <v>250240</v>
          </cell>
          <cell r="G1370">
            <v>0</v>
          </cell>
          <cell r="H1370">
            <v>0</v>
          </cell>
          <cell r="I1370">
            <v>16000</v>
          </cell>
          <cell r="J1370">
            <v>250240</v>
          </cell>
          <cell r="K1370">
            <v>0</v>
          </cell>
          <cell r="L1370">
            <v>0</v>
          </cell>
          <cell r="M1370" t="str">
            <v>No.14</v>
          </cell>
        </row>
        <row r="1371">
          <cell r="A1371" t="str">
            <v>레미콘타설</v>
          </cell>
          <cell r="B1371" t="str">
            <v>무근구조물</v>
          </cell>
          <cell r="C1371" t="str">
            <v>M3</v>
          </cell>
          <cell r="D1371">
            <v>4.76</v>
          </cell>
          <cell r="E1371">
            <v>21700</v>
          </cell>
          <cell r="F1371">
            <v>103292</v>
          </cell>
          <cell r="G1371">
            <v>400</v>
          </cell>
          <cell r="H1371">
            <v>1904</v>
          </cell>
          <cell r="I1371">
            <v>21000</v>
          </cell>
          <cell r="J1371">
            <v>99960</v>
          </cell>
          <cell r="K1371">
            <v>300</v>
          </cell>
          <cell r="L1371">
            <v>1428</v>
          </cell>
          <cell r="M1371" t="str">
            <v>No.10</v>
          </cell>
        </row>
        <row r="1372">
          <cell r="A1372" t="str">
            <v>합판거푸집</v>
          </cell>
          <cell r="B1372" t="str">
            <v>0-7m:3회</v>
          </cell>
          <cell r="C1372" t="str">
            <v>M2</v>
          </cell>
          <cell r="D1372">
            <v>129.19999999999999</v>
          </cell>
          <cell r="E1372">
            <v>12000</v>
          </cell>
          <cell r="F1372">
            <v>1550400</v>
          </cell>
          <cell r="G1372">
            <v>4000</v>
          </cell>
          <cell r="H1372">
            <v>516800</v>
          </cell>
          <cell r="I1372">
            <v>8000</v>
          </cell>
          <cell r="J1372">
            <v>1033600</v>
          </cell>
          <cell r="K1372">
            <v>0</v>
          </cell>
          <cell r="L1372">
            <v>0</v>
          </cell>
          <cell r="M1372" t="str">
            <v>No.15</v>
          </cell>
        </row>
        <row r="1373">
          <cell r="A1373" t="str">
            <v>합판거푸집</v>
          </cell>
          <cell r="B1373" t="str">
            <v>0-7m:6회</v>
          </cell>
          <cell r="C1373" t="str">
            <v>M2</v>
          </cell>
          <cell r="D1373">
            <v>13.6</v>
          </cell>
          <cell r="E1373">
            <v>17100</v>
          </cell>
          <cell r="F1373">
            <v>232560</v>
          </cell>
          <cell r="G1373">
            <v>5300</v>
          </cell>
          <cell r="H1373">
            <v>72080</v>
          </cell>
          <cell r="I1373">
            <v>11800</v>
          </cell>
          <cell r="J1373">
            <v>160480</v>
          </cell>
          <cell r="K1373">
            <v>0</v>
          </cell>
          <cell r="L1373">
            <v>0</v>
          </cell>
          <cell r="M1373" t="str">
            <v>No.11</v>
          </cell>
        </row>
        <row r="1374">
          <cell r="A1374" t="str">
            <v>철근가공및조립</v>
          </cell>
          <cell r="B1374" t="str">
            <v>간단</v>
          </cell>
          <cell r="C1374" t="str">
            <v>TON</v>
          </cell>
          <cell r="D1374">
            <v>0.81599999999999995</v>
          </cell>
          <cell r="E1374">
            <v>290000</v>
          </cell>
          <cell r="F1374">
            <v>236640</v>
          </cell>
          <cell r="G1374">
            <v>3000</v>
          </cell>
          <cell r="H1374">
            <v>2448</v>
          </cell>
          <cell r="I1374">
            <v>281000</v>
          </cell>
          <cell r="J1374">
            <v>229296</v>
          </cell>
          <cell r="K1374">
            <v>6000</v>
          </cell>
          <cell r="L1374">
            <v>4896</v>
          </cell>
          <cell r="M1374" t="str">
            <v>No.82</v>
          </cell>
        </row>
        <row r="1375">
          <cell r="A1375" t="str">
            <v>그레이팅 뚜껑설치</v>
          </cell>
          <cell r="B1375" t="str">
            <v>500X1000mm</v>
          </cell>
          <cell r="C1375" t="str">
            <v>개소</v>
          </cell>
          <cell r="D1375">
            <v>68</v>
          </cell>
          <cell r="E1375">
            <v>54600</v>
          </cell>
          <cell r="F1375">
            <v>3712800</v>
          </cell>
          <cell r="G1375">
            <v>41600</v>
          </cell>
          <cell r="H1375">
            <v>2828800</v>
          </cell>
          <cell r="I1375">
            <v>12600</v>
          </cell>
          <cell r="J1375">
            <v>856800</v>
          </cell>
          <cell r="K1375">
            <v>400</v>
          </cell>
          <cell r="L1375">
            <v>27200</v>
          </cell>
          <cell r="M1375" t="str">
            <v>No.83</v>
          </cell>
        </row>
        <row r="1377">
          <cell r="A1377" t="str">
            <v>다. 휀스설치</v>
          </cell>
          <cell r="F1377">
            <v>3452492</v>
          </cell>
          <cell r="H1377">
            <v>1434624</v>
          </cell>
          <cell r="J1377">
            <v>2011820</v>
          </cell>
          <cell r="L1377">
            <v>6048</v>
          </cell>
        </row>
        <row r="1378">
          <cell r="A1378" t="str">
            <v>레미콘타설</v>
          </cell>
          <cell r="B1378" t="str">
            <v>무근구조물</v>
          </cell>
          <cell r="C1378" t="str">
            <v>M3</v>
          </cell>
          <cell r="D1378">
            <v>2.16</v>
          </cell>
          <cell r="E1378">
            <v>21700</v>
          </cell>
          <cell r="F1378">
            <v>46872</v>
          </cell>
          <cell r="G1378">
            <v>400</v>
          </cell>
          <cell r="H1378">
            <v>864</v>
          </cell>
          <cell r="I1378">
            <v>21000</v>
          </cell>
          <cell r="J1378">
            <v>45360</v>
          </cell>
          <cell r="K1378">
            <v>300</v>
          </cell>
          <cell r="L1378">
            <v>648</v>
          </cell>
          <cell r="M1378" t="str">
            <v>No.10</v>
          </cell>
        </row>
        <row r="1379">
          <cell r="A1379" t="str">
            <v>합판거푸집</v>
          </cell>
          <cell r="B1379" t="str">
            <v>0-7m:6회</v>
          </cell>
          <cell r="C1379" t="str">
            <v>M2</v>
          </cell>
          <cell r="D1379">
            <v>25.2</v>
          </cell>
          <cell r="E1379">
            <v>17100</v>
          </cell>
          <cell r="F1379">
            <v>430920</v>
          </cell>
          <cell r="G1379">
            <v>5300</v>
          </cell>
          <cell r="H1379">
            <v>133560</v>
          </cell>
          <cell r="I1379">
            <v>11800</v>
          </cell>
          <cell r="J1379">
            <v>297360</v>
          </cell>
          <cell r="K1379">
            <v>0</v>
          </cell>
          <cell r="L1379">
            <v>0</v>
          </cell>
          <cell r="M1379" t="str">
            <v>No.11</v>
          </cell>
        </row>
        <row r="1380">
          <cell r="A1380" t="str">
            <v>휀스설치</v>
          </cell>
          <cell r="B1380" t="str">
            <v>H1800</v>
          </cell>
          <cell r="C1380" t="str">
            <v>M</v>
          </cell>
          <cell r="D1380">
            <v>72</v>
          </cell>
          <cell r="E1380">
            <v>38400</v>
          </cell>
          <cell r="F1380">
            <v>2764800</v>
          </cell>
          <cell r="G1380">
            <v>17500</v>
          </cell>
          <cell r="H1380">
            <v>1260000</v>
          </cell>
          <cell r="I1380">
            <v>20900</v>
          </cell>
          <cell r="J1380">
            <v>1504800</v>
          </cell>
          <cell r="K1380">
            <v>0</v>
          </cell>
          <cell r="L1380">
            <v>0</v>
          </cell>
        </row>
        <row r="1381">
          <cell r="A1381" t="str">
            <v>출입문 설치</v>
          </cell>
          <cell r="B1381" t="str">
            <v>H1.8 X W1.2</v>
          </cell>
          <cell r="C1381" t="str">
            <v>조</v>
          </cell>
          <cell r="D1381">
            <v>1</v>
          </cell>
          <cell r="E1381">
            <v>209900</v>
          </cell>
          <cell r="F1381">
            <v>209900</v>
          </cell>
          <cell r="G1381">
            <v>40200</v>
          </cell>
          <cell r="H1381">
            <v>40200</v>
          </cell>
          <cell r="I1381">
            <v>164300</v>
          </cell>
          <cell r="J1381">
            <v>164300</v>
          </cell>
          <cell r="K1381">
            <v>5400</v>
          </cell>
          <cell r="L1381">
            <v>5400</v>
          </cell>
        </row>
        <row r="1383">
          <cell r="A1383" t="str">
            <v>라. 도로경계석 설치</v>
          </cell>
          <cell r="F1383">
            <v>69572</v>
          </cell>
          <cell r="H1383">
            <v>18008</v>
          </cell>
          <cell r="J1383">
            <v>51528</v>
          </cell>
          <cell r="L1383">
            <v>36</v>
          </cell>
        </row>
        <row r="1384">
          <cell r="A1384" t="str">
            <v>레미콘타설</v>
          </cell>
          <cell r="B1384" t="str">
            <v>무근구조물</v>
          </cell>
          <cell r="C1384" t="str">
            <v>M3</v>
          </cell>
          <cell r="D1384">
            <v>0.12</v>
          </cell>
          <cell r="E1384">
            <v>21700</v>
          </cell>
          <cell r="F1384">
            <v>2604</v>
          </cell>
          <cell r="G1384">
            <v>400</v>
          </cell>
          <cell r="H1384">
            <v>48</v>
          </cell>
          <cell r="I1384">
            <v>21000</v>
          </cell>
          <cell r="J1384">
            <v>2520</v>
          </cell>
          <cell r="K1384">
            <v>300</v>
          </cell>
          <cell r="L1384">
            <v>36</v>
          </cell>
          <cell r="M1384" t="str">
            <v>No.10</v>
          </cell>
        </row>
        <row r="1385">
          <cell r="A1385" t="str">
            <v>합판거푸집</v>
          </cell>
          <cell r="B1385" t="str">
            <v>0-7m:6회</v>
          </cell>
          <cell r="C1385" t="str">
            <v>M2</v>
          </cell>
          <cell r="D1385">
            <v>1.2</v>
          </cell>
          <cell r="E1385">
            <v>17100</v>
          </cell>
          <cell r="F1385">
            <v>20520</v>
          </cell>
          <cell r="G1385">
            <v>5300</v>
          </cell>
          <cell r="H1385">
            <v>6360</v>
          </cell>
          <cell r="I1385">
            <v>11800</v>
          </cell>
          <cell r="J1385">
            <v>14160</v>
          </cell>
          <cell r="K1385">
            <v>0</v>
          </cell>
          <cell r="L1385">
            <v>0</v>
          </cell>
          <cell r="M1385" t="str">
            <v>No.11</v>
          </cell>
        </row>
        <row r="1386">
          <cell r="A1386" t="str">
            <v>모  르  터</v>
          </cell>
          <cell r="B1386" t="str">
            <v>1 : 3</v>
          </cell>
          <cell r="C1386" t="str">
            <v>M3</v>
          </cell>
          <cell r="D1386">
            <v>1.1999999999999999E-3</v>
          </cell>
          <cell r="E1386">
            <v>40000</v>
          </cell>
          <cell r="F1386">
            <v>48</v>
          </cell>
          <cell r="G1386">
            <v>0</v>
          </cell>
          <cell r="H1386">
            <v>0</v>
          </cell>
          <cell r="I1386">
            <v>40000</v>
          </cell>
          <cell r="J1386">
            <v>48</v>
          </cell>
          <cell r="K1386">
            <v>0</v>
          </cell>
          <cell r="L1386">
            <v>0</v>
          </cell>
          <cell r="M1386" t="str">
            <v>No.37</v>
          </cell>
        </row>
        <row r="1387">
          <cell r="A1387" t="str">
            <v>도로경계석 설치(신설)</v>
          </cell>
          <cell r="B1387" t="str">
            <v>120X120X500</v>
          </cell>
          <cell r="C1387" t="str">
            <v>M</v>
          </cell>
          <cell r="D1387">
            <v>4</v>
          </cell>
          <cell r="E1387">
            <v>11600</v>
          </cell>
          <cell r="F1387">
            <v>46400</v>
          </cell>
          <cell r="G1387">
            <v>2900</v>
          </cell>
          <cell r="H1387">
            <v>11600</v>
          </cell>
          <cell r="I1387">
            <v>8700</v>
          </cell>
          <cell r="J1387">
            <v>34800</v>
          </cell>
          <cell r="K1387">
            <v>0</v>
          </cell>
          <cell r="L1387">
            <v>0</v>
          </cell>
          <cell r="M1387" t="str">
            <v>No.87</v>
          </cell>
        </row>
        <row r="1389">
          <cell r="A1389" t="str">
            <v>마. 출입문 설치</v>
          </cell>
          <cell r="F1389">
            <v>2713592</v>
          </cell>
          <cell r="H1389">
            <v>1191054</v>
          </cell>
          <cell r="J1389">
            <v>1521470</v>
          </cell>
          <cell r="L1389">
            <v>1068</v>
          </cell>
        </row>
        <row r="1390">
          <cell r="A1390" t="str">
            <v>레미콘타설</v>
          </cell>
          <cell r="B1390" t="str">
            <v>철근구조물</v>
          </cell>
          <cell r="C1390" t="str">
            <v>M3</v>
          </cell>
          <cell r="D1390">
            <v>9</v>
          </cell>
          <cell r="E1390">
            <v>16000</v>
          </cell>
          <cell r="F1390">
            <v>144000</v>
          </cell>
          <cell r="G1390">
            <v>0</v>
          </cell>
          <cell r="H1390">
            <v>0</v>
          </cell>
          <cell r="I1390">
            <v>16000</v>
          </cell>
          <cell r="J1390">
            <v>144000</v>
          </cell>
          <cell r="K1390">
            <v>0</v>
          </cell>
          <cell r="L1390">
            <v>0</v>
          </cell>
          <cell r="M1390" t="str">
            <v>No.14</v>
          </cell>
        </row>
        <row r="1391">
          <cell r="A1391" t="str">
            <v>합판거푸집</v>
          </cell>
          <cell r="B1391" t="str">
            <v>0-7m:3회</v>
          </cell>
          <cell r="C1391" t="str">
            <v>M2</v>
          </cell>
          <cell r="D1391">
            <v>14.13</v>
          </cell>
          <cell r="E1391">
            <v>12000</v>
          </cell>
          <cell r="F1391">
            <v>169560</v>
          </cell>
          <cell r="G1391">
            <v>4000</v>
          </cell>
          <cell r="H1391">
            <v>56520</v>
          </cell>
          <cell r="I1391">
            <v>8000</v>
          </cell>
          <cell r="J1391">
            <v>113040</v>
          </cell>
          <cell r="K1391">
            <v>0</v>
          </cell>
          <cell r="L1391">
            <v>0</v>
          </cell>
          <cell r="M1391" t="str">
            <v>No.15</v>
          </cell>
        </row>
        <row r="1392">
          <cell r="A1392" t="str">
            <v>철근가공및조립</v>
          </cell>
          <cell r="B1392" t="str">
            <v>간단</v>
          </cell>
          <cell r="C1392" t="str">
            <v>TON</v>
          </cell>
          <cell r="D1392">
            <v>0.17799999999999999</v>
          </cell>
          <cell r="E1392">
            <v>290000</v>
          </cell>
          <cell r="F1392">
            <v>51620</v>
          </cell>
          <cell r="G1392">
            <v>3000</v>
          </cell>
          <cell r="H1392">
            <v>534</v>
          </cell>
          <cell r="I1392">
            <v>281000</v>
          </cell>
          <cell r="J1392">
            <v>50018</v>
          </cell>
          <cell r="K1392">
            <v>6000</v>
          </cell>
          <cell r="L1392">
            <v>1068</v>
          </cell>
          <cell r="M1392" t="str">
            <v>No.82</v>
          </cell>
        </row>
        <row r="1393">
          <cell r="A1393" t="str">
            <v>모  르  터</v>
          </cell>
          <cell r="B1393" t="str">
            <v>1 : 3</v>
          </cell>
          <cell r="C1393" t="str">
            <v>M3</v>
          </cell>
          <cell r="D1393">
            <v>0.48</v>
          </cell>
          <cell r="E1393">
            <v>40000</v>
          </cell>
          <cell r="F1393">
            <v>19200</v>
          </cell>
          <cell r="G1393">
            <v>0</v>
          </cell>
          <cell r="H1393">
            <v>0</v>
          </cell>
          <cell r="I1393">
            <v>40000</v>
          </cell>
          <cell r="J1393">
            <v>19200</v>
          </cell>
          <cell r="K1393">
            <v>0</v>
          </cell>
          <cell r="L1393">
            <v>0</v>
          </cell>
          <cell r="M1393" t="str">
            <v>No.37</v>
          </cell>
        </row>
        <row r="1394">
          <cell r="A1394" t="str">
            <v>적벽돌쌓기</v>
          </cell>
          <cell r="B1394" t="str">
            <v>1.0B,표준형</v>
          </cell>
          <cell r="C1394" t="str">
            <v>M2</v>
          </cell>
          <cell r="D1394">
            <v>13.48</v>
          </cell>
          <cell r="E1394">
            <v>21900</v>
          </cell>
          <cell r="F1394">
            <v>295212</v>
          </cell>
          <cell r="G1394">
            <v>0</v>
          </cell>
          <cell r="H1394">
            <v>0</v>
          </cell>
          <cell r="I1394">
            <v>21900</v>
          </cell>
          <cell r="J1394">
            <v>295212</v>
          </cell>
          <cell r="K1394">
            <v>0</v>
          </cell>
          <cell r="L1394">
            <v>0</v>
          </cell>
          <cell r="M1394" t="str">
            <v>No.36</v>
          </cell>
        </row>
        <row r="1395">
          <cell r="A1395" t="str">
            <v>출입문 설치</v>
          </cell>
          <cell r="B1395" t="str">
            <v>자바라</v>
          </cell>
          <cell r="C1395" t="str">
            <v>개소</v>
          </cell>
          <cell r="D1395">
            <v>2</v>
          </cell>
          <cell r="E1395">
            <v>1017000</v>
          </cell>
          <cell r="F1395">
            <v>2034000</v>
          </cell>
          <cell r="G1395">
            <v>567000</v>
          </cell>
          <cell r="H1395">
            <v>1134000</v>
          </cell>
          <cell r="I1395">
            <v>450000</v>
          </cell>
          <cell r="J1395">
            <v>900000</v>
          </cell>
          <cell r="K1395">
            <v>0</v>
          </cell>
          <cell r="L1395">
            <v>0</v>
          </cell>
        </row>
        <row r="1397">
          <cell r="A1397" t="str">
            <v>사. 기  타</v>
          </cell>
          <cell r="F1397">
            <v>1131780</v>
          </cell>
          <cell r="H1397">
            <v>197018</v>
          </cell>
          <cell r="J1397">
            <v>914851</v>
          </cell>
          <cell r="L1397">
            <v>19911</v>
          </cell>
        </row>
        <row r="1398">
          <cell r="A1398" t="str">
            <v>레미콘타설</v>
          </cell>
          <cell r="B1398" t="str">
            <v>철근구조물</v>
          </cell>
          <cell r="C1398" t="str">
            <v>M3</v>
          </cell>
          <cell r="D1398">
            <v>3.34</v>
          </cell>
          <cell r="E1398">
            <v>16000</v>
          </cell>
          <cell r="F1398">
            <v>53440</v>
          </cell>
          <cell r="G1398">
            <v>0</v>
          </cell>
          <cell r="H1398">
            <v>0</v>
          </cell>
          <cell r="I1398">
            <v>16000</v>
          </cell>
          <cell r="J1398">
            <v>53440</v>
          </cell>
          <cell r="K1398">
            <v>0</v>
          </cell>
          <cell r="L1398">
            <v>0</v>
          </cell>
          <cell r="M1398" t="str">
            <v>No.14</v>
          </cell>
        </row>
        <row r="1399">
          <cell r="A1399" t="str">
            <v>레미콘타설</v>
          </cell>
          <cell r="B1399" t="str">
            <v>무근구조물</v>
          </cell>
          <cell r="C1399" t="str">
            <v>M3</v>
          </cell>
          <cell r="D1399">
            <v>0.71</v>
          </cell>
          <cell r="E1399">
            <v>21700</v>
          </cell>
          <cell r="F1399">
            <v>15407</v>
          </cell>
          <cell r="G1399">
            <v>400</v>
          </cell>
          <cell r="H1399">
            <v>284</v>
          </cell>
          <cell r="I1399">
            <v>21000</v>
          </cell>
          <cell r="J1399">
            <v>14910</v>
          </cell>
          <cell r="K1399">
            <v>300</v>
          </cell>
          <cell r="L1399">
            <v>213</v>
          </cell>
          <cell r="M1399" t="str">
            <v>No.10</v>
          </cell>
        </row>
        <row r="1400">
          <cell r="A1400" t="str">
            <v>합판거푸집</v>
          </cell>
          <cell r="B1400" t="str">
            <v>0-7m:3회</v>
          </cell>
          <cell r="C1400" t="str">
            <v>M2</v>
          </cell>
          <cell r="D1400">
            <v>22.58</v>
          </cell>
          <cell r="E1400">
            <v>12000</v>
          </cell>
          <cell r="F1400">
            <v>270960</v>
          </cell>
          <cell r="G1400">
            <v>4000</v>
          </cell>
          <cell r="H1400">
            <v>90320</v>
          </cell>
          <cell r="I1400">
            <v>8000</v>
          </cell>
          <cell r="J1400">
            <v>180640</v>
          </cell>
          <cell r="K1400">
            <v>0</v>
          </cell>
          <cell r="L1400">
            <v>0</v>
          </cell>
          <cell r="M1400" t="str">
            <v>No.15</v>
          </cell>
        </row>
        <row r="1401">
          <cell r="A1401" t="str">
            <v>합판거푸집</v>
          </cell>
          <cell r="B1401" t="str">
            <v>0-7m:6회</v>
          </cell>
          <cell r="C1401" t="str">
            <v>M2</v>
          </cell>
          <cell r="D1401">
            <v>1.6</v>
          </cell>
          <cell r="E1401">
            <v>17100</v>
          </cell>
          <cell r="F1401">
            <v>27360</v>
          </cell>
          <cell r="G1401">
            <v>5300</v>
          </cell>
          <cell r="H1401">
            <v>8480</v>
          </cell>
          <cell r="I1401">
            <v>11800</v>
          </cell>
          <cell r="J1401">
            <v>18880</v>
          </cell>
          <cell r="K1401">
            <v>0</v>
          </cell>
          <cell r="L1401">
            <v>0</v>
          </cell>
          <cell r="M1401" t="str">
            <v>No.11</v>
          </cell>
        </row>
        <row r="1402">
          <cell r="A1402" t="str">
            <v>원형거푸집</v>
          </cell>
          <cell r="B1402" t="str">
            <v>3 회</v>
          </cell>
          <cell r="C1402" t="str">
            <v>M2</v>
          </cell>
          <cell r="D1402">
            <v>1.38</v>
          </cell>
          <cell r="E1402">
            <v>38600</v>
          </cell>
          <cell r="F1402">
            <v>53268</v>
          </cell>
          <cell r="G1402">
            <v>11500</v>
          </cell>
          <cell r="H1402">
            <v>15870</v>
          </cell>
          <cell r="I1402">
            <v>27100</v>
          </cell>
          <cell r="J1402">
            <v>37398</v>
          </cell>
          <cell r="K1402">
            <v>0</v>
          </cell>
          <cell r="L1402">
            <v>0</v>
          </cell>
          <cell r="M1402" t="str">
            <v>No.16</v>
          </cell>
        </row>
        <row r="1403">
          <cell r="A1403" t="str">
            <v>모래부설 및 다짐(B.H 0.7M3,관로기초)</v>
          </cell>
          <cell r="B1403" t="str">
            <v>기계90%+인력10%</v>
          </cell>
          <cell r="C1403" t="str">
            <v>M3</v>
          </cell>
          <cell r="D1403">
            <v>1.5</v>
          </cell>
          <cell r="E1403">
            <v>2300</v>
          </cell>
          <cell r="F1403">
            <v>3450</v>
          </cell>
          <cell r="G1403">
            <v>200</v>
          </cell>
          <cell r="H1403">
            <v>300</v>
          </cell>
          <cell r="I1403">
            <v>1600</v>
          </cell>
          <cell r="J1403">
            <v>2400</v>
          </cell>
          <cell r="K1403">
            <v>500</v>
          </cell>
          <cell r="L1403">
            <v>750</v>
          </cell>
          <cell r="M1403" t="str">
            <v>#.8</v>
          </cell>
        </row>
        <row r="1404">
          <cell r="A1404" t="str">
            <v>철근가공및조립</v>
          </cell>
          <cell r="B1404" t="str">
            <v>보통</v>
          </cell>
          <cell r="C1404" t="str">
            <v>TON</v>
          </cell>
          <cell r="D1404">
            <v>0.32200000000000001</v>
          </cell>
          <cell r="E1404">
            <v>327000</v>
          </cell>
          <cell r="F1404">
            <v>105294</v>
          </cell>
          <cell r="G1404">
            <v>4000</v>
          </cell>
          <cell r="H1404">
            <v>1288</v>
          </cell>
          <cell r="I1404">
            <v>317000</v>
          </cell>
          <cell r="J1404">
            <v>102074</v>
          </cell>
          <cell r="K1404">
            <v>6000</v>
          </cell>
          <cell r="L1404">
            <v>1932</v>
          </cell>
          <cell r="M1404" t="str">
            <v>No.18</v>
          </cell>
        </row>
        <row r="1405">
          <cell r="A1405" t="str">
            <v>양생(비닐)</v>
          </cell>
          <cell r="C1405" t="str">
            <v>M2</v>
          </cell>
          <cell r="D1405">
            <v>1.97</v>
          </cell>
          <cell r="E1405">
            <v>900</v>
          </cell>
          <cell r="F1405">
            <v>1773</v>
          </cell>
          <cell r="G1405">
            <v>700</v>
          </cell>
          <cell r="H1405">
            <v>1379</v>
          </cell>
          <cell r="I1405">
            <v>200</v>
          </cell>
          <cell r="J1405">
            <v>394</v>
          </cell>
          <cell r="K1405">
            <v>0</v>
          </cell>
          <cell r="L1405">
            <v>0</v>
          </cell>
          <cell r="M1405" t="str">
            <v>No.8</v>
          </cell>
        </row>
        <row r="1406">
          <cell r="A1406" t="str">
            <v>이중벽P.E관 접합및부설</v>
          </cell>
          <cell r="B1406" t="str">
            <v>Φ300M/M</v>
          </cell>
          <cell r="C1406" t="str">
            <v>개소</v>
          </cell>
          <cell r="D1406">
            <v>1</v>
          </cell>
          <cell r="E1406">
            <v>6000</v>
          </cell>
          <cell r="F1406">
            <v>6000</v>
          </cell>
          <cell r="G1406">
            <v>0</v>
          </cell>
          <cell r="H1406">
            <v>0</v>
          </cell>
          <cell r="I1406">
            <v>6000</v>
          </cell>
          <cell r="J1406">
            <v>6000</v>
          </cell>
          <cell r="K1406">
            <v>0</v>
          </cell>
          <cell r="L1406">
            <v>0</v>
          </cell>
          <cell r="M1406" t="str">
            <v>No.25</v>
          </cell>
        </row>
        <row r="1407">
          <cell r="A1407" t="str">
            <v>시공이음 설치</v>
          </cell>
          <cell r="B1407" t="str">
            <v>PVC,B=150X5mm</v>
          </cell>
          <cell r="C1407" t="str">
            <v>M</v>
          </cell>
          <cell r="D1407">
            <v>5</v>
          </cell>
          <cell r="E1407">
            <v>13700</v>
          </cell>
          <cell r="F1407">
            <v>68500</v>
          </cell>
          <cell r="G1407">
            <v>2400</v>
          </cell>
          <cell r="H1407">
            <v>12000</v>
          </cell>
          <cell r="I1407">
            <v>11300</v>
          </cell>
          <cell r="J1407">
            <v>56500</v>
          </cell>
          <cell r="K1407">
            <v>0</v>
          </cell>
          <cell r="L1407">
            <v>0</v>
          </cell>
          <cell r="M1407" t="str">
            <v>No.17</v>
          </cell>
        </row>
        <row r="1408">
          <cell r="A1408" t="str">
            <v>사다리설치(STS)</v>
          </cell>
          <cell r="C1408" t="str">
            <v>M</v>
          </cell>
          <cell r="D1408">
            <v>1.08</v>
          </cell>
          <cell r="E1408">
            <v>10900</v>
          </cell>
          <cell r="F1408">
            <v>11772</v>
          </cell>
          <cell r="G1408">
            <v>6600</v>
          </cell>
          <cell r="H1408">
            <v>7128</v>
          </cell>
          <cell r="I1408">
            <v>4100</v>
          </cell>
          <cell r="J1408">
            <v>4428</v>
          </cell>
          <cell r="K1408">
            <v>200</v>
          </cell>
          <cell r="L1408">
            <v>216</v>
          </cell>
          <cell r="M1408" t="str">
            <v>No.19</v>
          </cell>
        </row>
        <row r="1409">
          <cell r="A1409" t="str">
            <v>맨홀뚜껑설치</v>
          </cell>
          <cell r="B1409" t="str">
            <v>(주철재)</v>
          </cell>
          <cell r="C1409" t="str">
            <v>조</v>
          </cell>
          <cell r="D1409">
            <v>1</v>
          </cell>
          <cell r="E1409">
            <v>45800</v>
          </cell>
          <cell r="F1409">
            <v>45800</v>
          </cell>
          <cell r="G1409">
            <v>0</v>
          </cell>
          <cell r="H1409">
            <v>0</v>
          </cell>
          <cell r="I1409">
            <v>45800</v>
          </cell>
          <cell r="J1409">
            <v>45800</v>
          </cell>
          <cell r="K1409">
            <v>0</v>
          </cell>
          <cell r="L1409">
            <v>0</v>
          </cell>
          <cell r="M1409" t="str">
            <v>No.20</v>
          </cell>
        </row>
        <row r="1410">
          <cell r="A1410" t="str">
            <v>강관비계</v>
          </cell>
          <cell r="B1410" t="str">
            <v>3개월</v>
          </cell>
          <cell r="C1410" t="str">
            <v>M2</v>
          </cell>
          <cell r="D1410">
            <v>24</v>
          </cell>
          <cell r="E1410">
            <v>9200</v>
          </cell>
          <cell r="F1410">
            <v>220800</v>
          </cell>
          <cell r="G1410">
            <v>2300</v>
          </cell>
          <cell r="H1410">
            <v>55200</v>
          </cell>
          <cell r="I1410">
            <v>6600</v>
          </cell>
          <cell r="J1410">
            <v>158400</v>
          </cell>
          <cell r="K1410">
            <v>300</v>
          </cell>
          <cell r="L1410">
            <v>7200</v>
          </cell>
          <cell r="M1410" t="str">
            <v>No.33</v>
          </cell>
        </row>
        <row r="1411">
          <cell r="A1411" t="str">
            <v>강관동바리(3개월)</v>
          </cell>
          <cell r="B1411" t="str">
            <v>H=0-4.2M</v>
          </cell>
          <cell r="C1411" t="str">
            <v>공M3</v>
          </cell>
          <cell r="D1411">
            <v>1.17</v>
          </cell>
          <cell r="E1411">
            <v>6300</v>
          </cell>
          <cell r="F1411">
            <v>7371</v>
          </cell>
          <cell r="G1411">
            <v>200</v>
          </cell>
          <cell r="H1411">
            <v>234</v>
          </cell>
          <cell r="I1411">
            <v>6100</v>
          </cell>
          <cell r="J1411">
            <v>7137</v>
          </cell>
          <cell r="K1411">
            <v>0</v>
          </cell>
          <cell r="L1411">
            <v>0</v>
          </cell>
          <cell r="M1411" t="str">
            <v>No.21</v>
          </cell>
        </row>
        <row r="1412">
          <cell r="A1412" t="str">
            <v>시공이음면정리(치핑)</v>
          </cell>
          <cell r="B1412" t="str">
            <v>인력</v>
          </cell>
          <cell r="C1412" t="str">
            <v>M2</v>
          </cell>
          <cell r="D1412">
            <v>1.25</v>
          </cell>
          <cell r="E1412">
            <v>900</v>
          </cell>
          <cell r="F1412">
            <v>1125</v>
          </cell>
          <cell r="G1412">
            <v>700</v>
          </cell>
          <cell r="H1412">
            <v>875</v>
          </cell>
          <cell r="I1412">
            <v>200</v>
          </cell>
          <cell r="J1412">
            <v>250</v>
          </cell>
          <cell r="K1412">
            <v>0</v>
          </cell>
          <cell r="L1412">
            <v>0</v>
          </cell>
          <cell r="M1412" t="str">
            <v>No.22</v>
          </cell>
        </row>
        <row r="1413">
          <cell r="A1413" t="str">
            <v>스페이서(T=75MM)</v>
          </cell>
          <cell r="C1413" t="str">
            <v>EA</v>
          </cell>
          <cell r="D1413">
            <v>4</v>
          </cell>
          <cell r="E1413">
            <v>19000</v>
          </cell>
          <cell r="F1413">
            <v>76000</v>
          </cell>
          <cell r="G1413">
            <v>500</v>
          </cell>
          <cell r="H1413">
            <v>2000</v>
          </cell>
          <cell r="I1413">
            <v>18500</v>
          </cell>
          <cell r="J1413">
            <v>74000</v>
          </cell>
          <cell r="K1413">
            <v>0</v>
          </cell>
          <cell r="L1413">
            <v>0</v>
          </cell>
        </row>
        <row r="1414">
          <cell r="A1414" t="str">
            <v>K.P메카니칼접합및부설(기계)</v>
          </cell>
          <cell r="B1414" t="str">
            <v>ø250M/M(이형관)</v>
          </cell>
          <cell r="C1414" t="str">
            <v>개소</v>
          </cell>
          <cell r="D1414">
            <v>2</v>
          </cell>
          <cell r="E1414">
            <v>17700</v>
          </cell>
          <cell r="F1414">
            <v>35400</v>
          </cell>
          <cell r="G1414">
            <v>0</v>
          </cell>
          <cell r="H1414">
            <v>0</v>
          </cell>
          <cell r="I1414">
            <v>12900</v>
          </cell>
          <cell r="J1414">
            <v>25800</v>
          </cell>
          <cell r="K1414">
            <v>4800</v>
          </cell>
          <cell r="L1414">
            <v>9600</v>
          </cell>
          <cell r="M1414" t="str">
            <v>No.13</v>
          </cell>
        </row>
        <row r="1415">
          <cell r="A1415" t="str">
            <v>플랜지관 접합및부설</v>
          </cell>
          <cell r="B1415" t="str">
            <v>ø250M/M(이형관)</v>
          </cell>
          <cell r="C1415" t="str">
            <v>개소</v>
          </cell>
          <cell r="D1415">
            <v>1</v>
          </cell>
          <cell r="E1415">
            <v>53700</v>
          </cell>
          <cell r="F1415">
            <v>53700</v>
          </cell>
          <cell r="G1415">
            <v>1400</v>
          </cell>
          <cell r="H1415">
            <v>1400</v>
          </cell>
          <cell r="I1415">
            <v>52300</v>
          </cell>
          <cell r="J1415">
            <v>52300</v>
          </cell>
          <cell r="K1415">
            <v>0</v>
          </cell>
          <cell r="L1415">
            <v>0</v>
          </cell>
          <cell r="M1415" t="str">
            <v>No.88</v>
          </cell>
        </row>
        <row r="1416">
          <cell r="A1416" t="str">
            <v>P.V.C관 접합(슬리브접합)</v>
          </cell>
          <cell r="B1416" t="str">
            <v>D25M/M</v>
          </cell>
          <cell r="C1416" t="str">
            <v>개소</v>
          </cell>
          <cell r="D1416">
            <v>13</v>
          </cell>
          <cell r="E1416">
            <v>5720</v>
          </cell>
          <cell r="F1416">
            <v>74360</v>
          </cell>
          <cell r="G1416">
            <v>20</v>
          </cell>
          <cell r="H1416">
            <v>260</v>
          </cell>
          <cell r="I1416">
            <v>5700</v>
          </cell>
          <cell r="J1416">
            <v>74100</v>
          </cell>
          <cell r="K1416">
            <v>0</v>
          </cell>
          <cell r="L1416">
            <v>0</v>
          </cell>
          <cell r="M1416" t="str">
            <v>No.89</v>
          </cell>
        </row>
        <row r="1418">
          <cell r="A1418" t="str">
            <v>4. 운 반 공</v>
          </cell>
          <cell r="F1418">
            <v>420178</v>
          </cell>
          <cell r="H1418">
            <v>37400</v>
          </cell>
          <cell r="J1418">
            <v>40800</v>
          </cell>
          <cell r="L1418">
            <v>341978</v>
          </cell>
        </row>
        <row r="1419">
          <cell r="A1419" t="str">
            <v>철근운반</v>
          </cell>
          <cell r="C1419" t="str">
            <v>TON</v>
          </cell>
          <cell r="D1419">
            <v>31.247</v>
          </cell>
          <cell r="E1419">
            <v>9000</v>
          </cell>
          <cell r="F1419">
            <v>281223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9000</v>
          </cell>
          <cell r="L1419">
            <v>281223</v>
          </cell>
          <cell r="M1419" t="str">
            <v>#.15</v>
          </cell>
        </row>
        <row r="1420">
          <cell r="A1420" t="str">
            <v>시멘트운반(40kg/대)</v>
          </cell>
          <cell r="C1420" t="str">
            <v>대</v>
          </cell>
          <cell r="D1420">
            <v>3</v>
          </cell>
          <cell r="E1420">
            <v>400</v>
          </cell>
          <cell r="F1420">
            <v>1200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400</v>
          </cell>
          <cell r="L1420">
            <v>1200</v>
          </cell>
          <cell r="M1420" t="str">
            <v>#.19</v>
          </cell>
        </row>
        <row r="1421">
          <cell r="A1421" t="str">
            <v>주철관 운반</v>
          </cell>
          <cell r="B1421" t="str">
            <v>이형관</v>
          </cell>
          <cell r="C1421" t="str">
            <v>KG</v>
          </cell>
          <cell r="D1421">
            <v>136.55000000000001</v>
          </cell>
          <cell r="E1421">
            <v>100</v>
          </cell>
          <cell r="F1421">
            <v>13655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100</v>
          </cell>
          <cell r="L1421">
            <v>13655</v>
          </cell>
          <cell r="M1421" t="str">
            <v>#.17</v>
          </cell>
        </row>
        <row r="1422">
          <cell r="A1422" t="str">
            <v>보조기층운반</v>
          </cell>
          <cell r="C1422" t="str">
            <v>M3</v>
          </cell>
          <cell r="D1422">
            <v>17</v>
          </cell>
          <cell r="E1422">
            <v>7300</v>
          </cell>
          <cell r="F1422">
            <v>124100</v>
          </cell>
          <cell r="G1422">
            <v>2200</v>
          </cell>
          <cell r="H1422">
            <v>37400</v>
          </cell>
          <cell r="I1422">
            <v>2400</v>
          </cell>
          <cell r="J1422">
            <v>40800</v>
          </cell>
          <cell r="K1422">
            <v>2700</v>
          </cell>
          <cell r="L1422">
            <v>45900</v>
          </cell>
          <cell r="M1422" t="str">
            <v>#.18</v>
          </cell>
        </row>
        <row r="1433">
          <cell r="A1433" t="str">
            <v>⊙법환 중계펌프장 사급자재비(토목)</v>
          </cell>
          <cell r="C1433" t="str">
            <v>식</v>
          </cell>
          <cell r="D1433">
            <v>1</v>
          </cell>
          <cell r="F1433">
            <v>916875</v>
          </cell>
          <cell r="H1433">
            <v>916875</v>
          </cell>
          <cell r="J1433">
            <v>0</v>
          </cell>
          <cell r="L1433">
            <v>0</v>
          </cell>
        </row>
        <row r="1435">
          <cell r="A1435" t="str">
            <v>모  래</v>
          </cell>
          <cell r="C1435" t="str">
            <v>M3</v>
          </cell>
          <cell r="D1435">
            <v>4</v>
          </cell>
          <cell r="E1435">
            <v>17000</v>
          </cell>
          <cell r="F1435">
            <v>68000</v>
          </cell>
          <cell r="G1435">
            <v>17000</v>
          </cell>
          <cell r="H1435">
            <v>68000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</row>
        <row r="1436">
          <cell r="A1436" t="str">
            <v>이중벽 P.E관</v>
          </cell>
          <cell r="B1436" t="str">
            <v>Φ300M/M</v>
          </cell>
          <cell r="C1436" t="str">
            <v>본</v>
          </cell>
          <cell r="D1436">
            <v>1</v>
          </cell>
          <cell r="E1436">
            <v>160200</v>
          </cell>
          <cell r="F1436">
            <v>160200</v>
          </cell>
          <cell r="G1436">
            <v>160200</v>
          </cell>
          <cell r="H1436">
            <v>160200</v>
          </cell>
          <cell r="I1436">
            <v>0</v>
          </cell>
          <cell r="J1436">
            <v>0</v>
          </cell>
          <cell r="K1436">
            <v>0</v>
          </cell>
          <cell r="L1436">
            <v>0</v>
          </cell>
        </row>
        <row r="1437">
          <cell r="A1437" t="str">
            <v>적벽돌</v>
          </cell>
          <cell r="B1437" t="str">
            <v>190*90*57</v>
          </cell>
          <cell r="C1437" t="str">
            <v>매</v>
          </cell>
          <cell r="D1437">
            <v>1041</v>
          </cell>
          <cell r="E1437">
            <v>200</v>
          </cell>
          <cell r="F1437">
            <v>208200</v>
          </cell>
          <cell r="G1437">
            <v>200</v>
          </cell>
          <cell r="H1437">
            <v>208200</v>
          </cell>
          <cell r="I1437">
            <v>0</v>
          </cell>
          <cell r="J1437">
            <v>0</v>
          </cell>
          <cell r="K1437">
            <v>0</v>
          </cell>
          <cell r="L1437">
            <v>0</v>
          </cell>
        </row>
        <row r="1438">
          <cell r="A1438" t="str">
            <v>보조기층제</v>
          </cell>
          <cell r="C1438" t="str">
            <v>M3</v>
          </cell>
          <cell r="D1438">
            <v>17</v>
          </cell>
          <cell r="E1438">
            <v>6300</v>
          </cell>
          <cell r="F1438">
            <v>107100</v>
          </cell>
          <cell r="G1438">
            <v>6300</v>
          </cell>
          <cell r="H1438">
            <v>107100</v>
          </cell>
          <cell r="I1438">
            <v>0</v>
          </cell>
          <cell r="J1438">
            <v>0</v>
          </cell>
          <cell r="K1438">
            <v>0</v>
          </cell>
          <cell r="L1438">
            <v>0</v>
          </cell>
        </row>
        <row r="1439">
          <cell r="A1439" t="str">
            <v>주철관 이형관</v>
          </cell>
          <cell r="B1439" t="str">
            <v>D300M/M이상 D600M/M이하</v>
          </cell>
          <cell r="C1439" t="str">
            <v>KG</v>
          </cell>
          <cell r="D1439">
            <v>136.55000000000001</v>
          </cell>
          <cell r="E1439">
            <v>2500</v>
          </cell>
          <cell r="F1439">
            <v>341375</v>
          </cell>
          <cell r="G1439">
            <v>2500</v>
          </cell>
          <cell r="H1439">
            <v>341375</v>
          </cell>
          <cell r="I1439">
            <v>0</v>
          </cell>
          <cell r="J1439">
            <v>0</v>
          </cell>
          <cell r="K1439">
            <v>0</v>
          </cell>
          <cell r="L1439">
            <v>0</v>
          </cell>
        </row>
        <row r="1440">
          <cell r="A1440" t="str">
            <v>주철관 접합부품(K.P메카니칼접합)</v>
          </cell>
          <cell r="B1440" t="str">
            <v>D=250MM</v>
          </cell>
          <cell r="C1440" t="str">
            <v>SET</v>
          </cell>
          <cell r="D1440">
            <v>2</v>
          </cell>
          <cell r="E1440">
            <v>16000</v>
          </cell>
          <cell r="F1440">
            <v>32000</v>
          </cell>
          <cell r="G1440">
            <v>16000</v>
          </cell>
          <cell r="H1440">
            <v>32000</v>
          </cell>
          <cell r="I1440">
            <v>0</v>
          </cell>
          <cell r="J1440">
            <v>0</v>
          </cell>
          <cell r="K1440">
            <v>0</v>
          </cell>
          <cell r="L1440">
            <v>0</v>
          </cell>
        </row>
        <row r="1455">
          <cell r="A1455" t="str">
            <v>Ⅲ.강정 중계펌프장(토목)</v>
          </cell>
          <cell r="C1455" t="str">
            <v>식</v>
          </cell>
          <cell r="D1455">
            <v>1</v>
          </cell>
          <cell r="F1455">
            <v>175803065</v>
          </cell>
          <cell r="H1455">
            <v>34845977</v>
          </cell>
          <cell r="J1455">
            <v>119005590</v>
          </cell>
          <cell r="L1455">
            <v>21951498</v>
          </cell>
        </row>
        <row r="1457">
          <cell r="A1457" t="str">
            <v>1. 토    공</v>
          </cell>
          <cell r="F1457">
            <v>55282672</v>
          </cell>
          <cell r="H1457">
            <v>12006724</v>
          </cell>
          <cell r="J1457">
            <v>24138059</v>
          </cell>
          <cell r="L1457">
            <v>19137889</v>
          </cell>
        </row>
        <row r="1458">
          <cell r="A1458" t="str">
            <v>터파기:토사(육상),기계80+인력20</v>
          </cell>
          <cell r="B1458" t="str">
            <v>B.H 0.7㎥</v>
          </cell>
          <cell r="C1458" t="str">
            <v>M3</v>
          </cell>
          <cell r="D1458">
            <v>1148.95</v>
          </cell>
          <cell r="E1458">
            <v>2000</v>
          </cell>
          <cell r="F1458">
            <v>2297900</v>
          </cell>
          <cell r="G1458">
            <v>100</v>
          </cell>
          <cell r="H1458">
            <v>114895</v>
          </cell>
          <cell r="I1458">
            <v>1600</v>
          </cell>
          <cell r="J1458">
            <v>1838320</v>
          </cell>
          <cell r="K1458">
            <v>300</v>
          </cell>
          <cell r="L1458">
            <v>344685</v>
          </cell>
          <cell r="M1458" t="str">
            <v>#.2</v>
          </cell>
        </row>
        <row r="1459">
          <cell r="A1459" t="str">
            <v>터파기(인력)</v>
          </cell>
          <cell r="B1459" t="str">
            <v>토사,0-1m</v>
          </cell>
          <cell r="C1459" t="str">
            <v>M3</v>
          </cell>
          <cell r="D1459">
            <v>136.36000000000001</v>
          </cell>
          <cell r="E1459">
            <v>8800</v>
          </cell>
          <cell r="F1459">
            <v>1199968</v>
          </cell>
          <cell r="G1459">
            <v>0</v>
          </cell>
          <cell r="H1459">
            <v>0</v>
          </cell>
          <cell r="I1459">
            <v>8800</v>
          </cell>
          <cell r="J1459">
            <v>1199968</v>
          </cell>
          <cell r="K1459">
            <v>0</v>
          </cell>
          <cell r="L1459">
            <v>0</v>
          </cell>
          <cell r="M1459" t="str">
            <v>No.54</v>
          </cell>
        </row>
        <row r="1460">
          <cell r="A1460" t="str">
            <v>기계터파기(연암)</v>
          </cell>
          <cell r="B1460" t="str">
            <v>B.H0.7+브레이커</v>
          </cell>
          <cell r="C1460" t="str">
            <v>M3</v>
          </cell>
          <cell r="D1460">
            <v>1398.33</v>
          </cell>
          <cell r="E1460">
            <v>18400</v>
          </cell>
          <cell r="F1460">
            <v>25729272</v>
          </cell>
          <cell r="G1460">
            <v>2800</v>
          </cell>
          <cell r="H1460">
            <v>3915324</v>
          </cell>
          <cell r="I1460">
            <v>7300</v>
          </cell>
          <cell r="J1460">
            <v>10207809</v>
          </cell>
          <cell r="K1460">
            <v>8300</v>
          </cell>
          <cell r="L1460">
            <v>11606139</v>
          </cell>
          <cell r="M1460" t="str">
            <v>#.3</v>
          </cell>
        </row>
        <row r="1461">
          <cell r="A1461" t="str">
            <v>되메우기 및 다짐</v>
          </cell>
          <cell r="B1461" t="str">
            <v>B.H 0.7+플래이트 콤펙터</v>
          </cell>
          <cell r="C1461" t="str">
            <v>M3</v>
          </cell>
          <cell r="D1461">
            <v>1289.25</v>
          </cell>
          <cell r="E1461">
            <v>3500</v>
          </cell>
          <cell r="F1461">
            <v>4512375</v>
          </cell>
          <cell r="G1461">
            <v>400</v>
          </cell>
          <cell r="H1461">
            <v>515700</v>
          </cell>
          <cell r="I1461">
            <v>2600</v>
          </cell>
          <cell r="J1461">
            <v>3352050</v>
          </cell>
          <cell r="K1461">
            <v>500</v>
          </cell>
          <cell r="L1461">
            <v>644625</v>
          </cell>
          <cell r="M1461" t="str">
            <v>#.4</v>
          </cell>
        </row>
        <row r="1462">
          <cell r="A1462" t="str">
            <v>되메우기</v>
          </cell>
          <cell r="B1462" t="str">
            <v>인력</v>
          </cell>
          <cell r="C1462" t="str">
            <v>M3</v>
          </cell>
          <cell r="D1462">
            <v>105.51</v>
          </cell>
          <cell r="E1462">
            <v>3400</v>
          </cell>
          <cell r="F1462">
            <v>358734</v>
          </cell>
          <cell r="G1462">
            <v>0</v>
          </cell>
          <cell r="H1462">
            <v>0</v>
          </cell>
          <cell r="I1462">
            <v>3400</v>
          </cell>
          <cell r="J1462">
            <v>358734</v>
          </cell>
          <cell r="K1462">
            <v>0</v>
          </cell>
          <cell r="L1462">
            <v>0</v>
          </cell>
          <cell r="M1462" t="str">
            <v>No.72</v>
          </cell>
        </row>
        <row r="1463">
          <cell r="A1463" t="str">
            <v>사토운반:내부운반(L=5.0km)</v>
          </cell>
          <cell r="B1463" t="str">
            <v>B.H0.7 + D.T15</v>
          </cell>
          <cell r="C1463" t="str">
            <v>M3</v>
          </cell>
          <cell r="D1463">
            <v>560.66999999999996</v>
          </cell>
          <cell r="E1463">
            <v>2500</v>
          </cell>
          <cell r="F1463">
            <v>1401675</v>
          </cell>
          <cell r="G1463">
            <v>900</v>
          </cell>
          <cell r="H1463">
            <v>504603</v>
          </cell>
          <cell r="I1463">
            <v>700</v>
          </cell>
          <cell r="J1463">
            <v>392469</v>
          </cell>
          <cell r="K1463">
            <v>900</v>
          </cell>
          <cell r="L1463">
            <v>504603</v>
          </cell>
          <cell r="M1463" t="str">
            <v>#.24</v>
          </cell>
        </row>
        <row r="1464">
          <cell r="A1464" t="str">
            <v>사토운반:연암</v>
          </cell>
          <cell r="B1464" t="str">
            <v>B.H0.7 + D.T15</v>
          </cell>
          <cell r="C1464" t="str">
            <v>M3</v>
          </cell>
          <cell r="D1464">
            <v>1398.33</v>
          </cell>
          <cell r="E1464">
            <v>12000</v>
          </cell>
          <cell r="F1464">
            <v>16779960</v>
          </cell>
          <cell r="G1464">
            <v>4500</v>
          </cell>
          <cell r="H1464">
            <v>6292485</v>
          </cell>
          <cell r="I1464">
            <v>3500</v>
          </cell>
          <cell r="J1464">
            <v>4894155</v>
          </cell>
          <cell r="K1464">
            <v>4000</v>
          </cell>
          <cell r="L1464">
            <v>5593320</v>
          </cell>
          <cell r="M1464" t="str">
            <v>#.7</v>
          </cell>
        </row>
        <row r="1465">
          <cell r="A1465" t="str">
            <v>성토(토사)</v>
          </cell>
          <cell r="B1465" t="str">
            <v>발생토유용</v>
          </cell>
          <cell r="C1465" t="str">
            <v>M3</v>
          </cell>
          <cell r="D1465">
            <v>451.22</v>
          </cell>
          <cell r="E1465">
            <v>3000</v>
          </cell>
          <cell r="F1465">
            <v>1353660</v>
          </cell>
          <cell r="G1465">
            <v>1100</v>
          </cell>
          <cell r="H1465">
            <v>496342</v>
          </cell>
          <cell r="I1465">
            <v>1100</v>
          </cell>
          <cell r="J1465">
            <v>496342</v>
          </cell>
          <cell r="K1465">
            <v>800</v>
          </cell>
          <cell r="L1465">
            <v>360976</v>
          </cell>
          <cell r="M1465" t="str">
            <v>#.9</v>
          </cell>
        </row>
        <row r="1466">
          <cell r="A1466" t="str">
            <v>줄떼붙임</v>
          </cell>
          <cell r="C1466" t="str">
            <v>M2</v>
          </cell>
          <cell r="D1466">
            <v>46.9</v>
          </cell>
          <cell r="E1466">
            <v>3100</v>
          </cell>
          <cell r="F1466">
            <v>145390</v>
          </cell>
          <cell r="G1466">
            <v>600</v>
          </cell>
          <cell r="H1466">
            <v>28140</v>
          </cell>
          <cell r="I1466">
            <v>2500</v>
          </cell>
          <cell r="J1466">
            <v>117250</v>
          </cell>
          <cell r="K1466">
            <v>0</v>
          </cell>
          <cell r="L1466">
            <v>0</v>
          </cell>
          <cell r="M1466" t="str">
            <v>No.91</v>
          </cell>
        </row>
        <row r="1467">
          <cell r="A1467" t="str">
            <v>바닥면 고르기</v>
          </cell>
          <cell r="B1467" t="str">
            <v>연암</v>
          </cell>
          <cell r="C1467" t="str">
            <v>M2</v>
          </cell>
          <cell r="D1467">
            <v>278.47000000000003</v>
          </cell>
          <cell r="E1467">
            <v>5400</v>
          </cell>
          <cell r="F1467">
            <v>1503738</v>
          </cell>
          <cell r="G1467">
            <v>500</v>
          </cell>
          <cell r="H1467">
            <v>139235</v>
          </cell>
          <cell r="I1467">
            <v>4600</v>
          </cell>
          <cell r="J1467">
            <v>1280962</v>
          </cell>
          <cell r="K1467">
            <v>300</v>
          </cell>
          <cell r="L1467">
            <v>83541</v>
          </cell>
          <cell r="M1467" t="str">
            <v>No.2</v>
          </cell>
        </row>
        <row r="1469">
          <cell r="A1469" t="str">
            <v>2. 구조물공</v>
          </cell>
          <cell r="F1469">
            <v>99359259</v>
          </cell>
          <cell r="H1469">
            <v>15752452</v>
          </cell>
          <cell r="J1469">
            <v>82442820</v>
          </cell>
          <cell r="L1469">
            <v>1163987</v>
          </cell>
        </row>
        <row r="1470">
          <cell r="A1470" t="str">
            <v>레미콘타설</v>
          </cell>
          <cell r="B1470" t="str">
            <v>무근구조물</v>
          </cell>
          <cell r="C1470" t="str">
            <v>M3</v>
          </cell>
          <cell r="D1470">
            <v>22.21</v>
          </cell>
          <cell r="E1470">
            <v>21700</v>
          </cell>
          <cell r="F1470">
            <v>481957</v>
          </cell>
          <cell r="G1470">
            <v>400</v>
          </cell>
          <cell r="H1470">
            <v>8884</v>
          </cell>
          <cell r="I1470">
            <v>21000</v>
          </cell>
          <cell r="J1470">
            <v>466410</v>
          </cell>
          <cell r="K1470">
            <v>300</v>
          </cell>
          <cell r="L1470">
            <v>6663</v>
          </cell>
          <cell r="M1470" t="str">
            <v>No.10</v>
          </cell>
        </row>
        <row r="1471">
          <cell r="A1471" t="str">
            <v>레미콘타설</v>
          </cell>
          <cell r="B1471" t="str">
            <v>철근구조물</v>
          </cell>
          <cell r="C1471" t="str">
            <v>M3</v>
          </cell>
          <cell r="D1471">
            <v>531.58000000000004</v>
          </cell>
          <cell r="E1471">
            <v>16000</v>
          </cell>
          <cell r="F1471">
            <v>8505280</v>
          </cell>
          <cell r="G1471">
            <v>0</v>
          </cell>
          <cell r="H1471">
            <v>0</v>
          </cell>
          <cell r="I1471">
            <v>16000</v>
          </cell>
          <cell r="J1471">
            <v>8505280</v>
          </cell>
          <cell r="K1471">
            <v>0</v>
          </cell>
          <cell r="L1471">
            <v>0</v>
          </cell>
          <cell r="M1471" t="str">
            <v>No.14</v>
          </cell>
        </row>
        <row r="1472">
          <cell r="A1472" t="str">
            <v>합판거푸집</v>
          </cell>
          <cell r="B1472" t="str">
            <v>0-7m:6회</v>
          </cell>
          <cell r="C1472" t="str">
            <v>M2</v>
          </cell>
          <cell r="D1472">
            <v>7.11</v>
          </cell>
          <cell r="E1472">
            <v>17100</v>
          </cell>
          <cell r="F1472">
            <v>121581</v>
          </cell>
          <cell r="G1472">
            <v>5300</v>
          </cell>
          <cell r="H1472">
            <v>37683</v>
          </cell>
          <cell r="I1472">
            <v>11800</v>
          </cell>
          <cell r="J1472">
            <v>83898</v>
          </cell>
          <cell r="K1472">
            <v>0</v>
          </cell>
          <cell r="L1472">
            <v>0</v>
          </cell>
          <cell r="M1472" t="str">
            <v>No.11</v>
          </cell>
        </row>
        <row r="1473">
          <cell r="A1473" t="str">
            <v>합판거푸집</v>
          </cell>
          <cell r="B1473" t="str">
            <v>0-7m:3회</v>
          </cell>
          <cell r="C1473" t="str">
            <v>M2</v>
          </cell>
          <cell r="D1473">
            <v>597.83000000000004</v>
          </cell>
          <cell r="E1473">
            <v>12000</v>
          </cell>
          <cell r="F1473">
            <v>7173960</v>
          </cell>
          <cell r="G1473">
            <v>4000</v>
          </cell>
          <cell r="H1473">
            <v>2391320</v>
          </cell>
          <cell r="I1473">
            <v>8000</v>
          </cell>
          <cell r="J1473">
            <v>4782640</v>
          </cell>
          <cell r="K1473">
            <v>0</v>
          </cell>
          <cell r="L1473">
            <v>0</v>
          </cell>
          <cell r="M1473" t="str">
            <v>No.15</v>
          </cell>
        </row>
        <row r="1474">
          <cell r="A1474" t="str">
            <v>폼타이 합판거푸집</v>
          </cell>
          <cell r="B1474" t="str">
            <v>0-7m:T=500:3회</v>
          </cell>
          <cell r="C1474" t="str">
            <v>M2</v>
          </cell>
          <cell r="D1474">
            <v>384.5</v>
          </cell>
          <cell r="E1474">
            <v>18700</v>
          </cell>
          <cell r="F1474">
            <v>7190150</v>
          </cell>
          <cell r="G1474">
            <v>6700</v>
          </cell>
          <cell r="H1474">
            <v>2576150</v>
          </cell>
          <cell r="I1474">
            <v>12000</v>
          </cell>
          <cell r="J1474">
            <v>4614000</v>
          </cell>
          <cell r="K1474">
            <v>0</v>
          </cell>
          <cell r="L1474">
            <v>0</v>
          </cell>
          <cell r="M1474" t="str">
            <v>No.92</v>
          </cell>
        </row>
        <row r="1475">
          <cell r="A1475" t="str">
            <v>폼타이 합판거푸집</v>
          </cell>
          <cell r="B1475" t="str">
            <v>0-7m:T=400:3회</v>
          </cell>
          <cell r="C1475" t="str">
            <v>M2</v>
          </cell>
          <cell r="D1475">
            <v>396.59</v>
          </cell>
          <cell r="E1475">
            <v>18500</v>
          </cell>
          <cell r="F1475">
            <v>7336915</v>
          </cell>
          <cell r="G1475">
            <v>6600</v>
          </cell>
          <cell r="H1475">
            <v>2617494</v>
          </cell>
          <cell r="I1475">
            <v>11900</v>
          </cell>
          <cell r="J1475">
            <v>4719421</v>
          </cell>
          <cell r="K1475">
            <v>0</v>
          </cell>
          <cell r="L1475">
            <v>0</v>
          </cell>
          <cell r="M1475" t="str">
            <v>No.73</v>
          </cell>
        </row>
        <row r="1476">
          <cell r="A1476" t="str">
            <v>폼타이 합판거푸집</v>
          </cell>
          <cell r="B1476" t="str">
            <v>0-7m:T=300:3회</v>
          </cell>
          <cell r="C1476" t="str">
            <v>M2</v>
          </cell>
          <cell r="D1476">
            <v>113.28</v>
          </cell>
          <cell r="E1476">
            <v>18600</v>
          </cell>
          <cell r="F1476">
            <v>2107008</v>
          </cell>
          <cell r="G1476">
            <v>6600</v>
          </cell>
          <cell r="H1476">
            <v>747648</v>
          </cell>
          <cell r="I1476">
            <v>12000</v>
          </cell>
          <cell r="J1476">
            <v>1359360</v>
          </cell>
          <cell r="K1476">
            <v>0</v>
          </cell>
          <cell r="L1476">
            <v>0</v>
          </cell>
          <cell r="M1476" t="str">
            <v>No.74</v>
          </cell>
        </row>
        <row r="1477">
          <cell r="A1477" t="str">
            <v>강관동바리(3개월)</v>
          </cell>
          <cell r="B1477" t="str">
            <v>H=4.2-7.2M</v>
          </cell>
          <cell r="C1477" t="str">
            <v>공M3</v>
          </cell>
          <cell r="D1477">
            <v>39.56</v>
          </cell>
          <cell r="E1477">
            <v>7500</v>
          </cell>
          <cell r="F1477">
            <v>296700</v>
          </cell>
          <cell r="G1477">
            <v>200</v>
          </cell>
          <cell r="H1477">
            <v>7912</v>
          </cell>
          <cell r="I1477">
            <v>7300</v>
          </cell>
          <cell r="J1477">
            <v>288788</v>
          </cell>
          <cell r="K1477">
            <v>0</v>
          </cell>
          <cell r="L1477">
            <v>0</v>
          </cell>
          <cell r="M1477" t="str">
            <v>No.93</v>
          </cell>
        </row>
        <row r="1478">
          <cell r="A1478" t="str">
            <v>강관동바리(3개월)</v>
          </cell>
          <cell r="B1478" t="str">
            <v>H=0-4.2M</v>
          </cell>
          <cell r="C1478" t="str">
            <v>공M3</v>
          </cell>
          <cell r="D1478">
            <v>824.47</v>
          </cell>
          <cell r="E1478">
            <v>6300</v>
          </cell>
          <cell r="F1478">
            <v>5194161</v>
          </cell>
          <cell r="G1478">
            <v>200</v>
          </cell>
          <cell r="H1478">
            <v>164894</v>
          </cell>
          <cell r="I1478">
            <v>6100</v>
          </cell>
          <cell r="J1478">
            <v>5029267</v>
          </cell>
          <cell r="K1478">
            <v>0</v>
          </cell>
          <cell r="L1478">
            <v>0</v>
          </cell>
          <cell r="M1478" t="str">
            <v>No.21</v>
          </cell>
        </row>
        <row r="1479">
          <cell r="A1479" t="str">
            <v>강관비계</v>
          </cell>
          <cell r="B1479" t="str">
            <v>3개월</v>
          </cell>
          <cell r="C1479" t="str">
            <v>M2</v>
          </cell>
          <cell r="D1479">
            <v>396.18</v>
          </cell>
          <cell r="E1479">
            <v>9200</v>
          </cell>
          <cell r="F1479">
            <v>3644856</v>
          </cell>
          <cell r="G1479">
            <v>2300</v>
          </cell>
          <cell r="H1479">
            <v>911214</v>
          </cell>
          <cell r="I1479">
            <v>6600</v>
          </cell>
          <cell r="J1479">
            <v>2614788</v>
          </cell>
          <cell r="K1479">
            <v>300</v>
          </cell>
          <cell r="L1479">
            <v>118854</v>
          </cell>
          <cell r="M1479" t="str">
            <v>No.33</v>
          </cell>
        </row>
        <row r="1480">
          <cell r="A1480" t="str">
            <v>시공이음 설치</v>
          </cell>
          <cell r="B1480" t="str">
            <v>PVC,B=230X5mm</v>
          </cell>
          <cell r="C1480" t="str">
            <v>M</v>
          </cell>
          <cell r="D1480">
            <v>111.1</v>
          </cell>
          <cell r="E1480">
            <v>14600</v>
          </cell>
          <cell r="F1480">
            <v>1622060</v>
          </cell>
          <cell r="G1480">
            <v>3400</v>
          </cell>
          <cell r="H1480">
            <v>377740</v>
          </cell>
          <cell r="I1480">
            <v>11200</v>
          </cell>
          <cell r="J1480">
            <v>1244320</v>
          </cell>
          <cell r="K1480">
            <v>0</v>
          </cell>
          <cell r="L1480">
            <v>0</v>
          </cell>
          <cell r="M1480" t="str">
            <v>No.75</v>
          </cell>
        </row>
        <row r="1481">
          <cell r="A1481" t="str">
            <v>시공이음면정리(치핑)</v>
          </cell>
          <cell r="B1481" t="str">
            <v>인력</v>
          </cell>
          <cell r="C1481" t="str">
            <v>M2</v>
          </cell>
          <cell r="D1481">
            <v>50.44</v>
          </cell>
          <cell r="E1481">
            <v>19000</v>
          </cell>
          <cell r="F1481">
            <v>958360</v>
          </cell>
          <cell r="G1481">
            <v>500</v>
          </cell>
          <cell r="H1481">
            <v>25220</v>
          </cell>
          <cell r="I1481">
            <v>18500</v>
          </cell>
          <cell r="J1481">
            <v>933140</v>
          </cell>
          <cell r="K1481">
            <v>0</v>
          </cell>
          <cell r="L1481">
            <v>0</v>
          </cell>
          <cell r="M1481" t="str">
            <v>No.22</v>
          </cell>
        </row>
        <row r="1482">
          <cell r="A1482" t="str">
            <v>스페이서(T=110MM)</v>
          </cell>
          <cell r="C1482" t="str">
            <v>EA</v>
          </cell>
          <cell r="D1482">
            <v>669</v>
          </cell>
          <cell r="E1482">
            <v>90</v>
          </cell>
          <cell r="F1482">
            <v>60210</v>
          </cell>
          <cell r="G1482">
            <v>90</v>
          </cell>
          <cell r="H1482">
            <v>60210</v>
          </cell>
          <cell r="I1482">
            <v>0</v>
          </cell>
          <cell r="J1482">
            <v>0</v>
          </cell>
          <cell r="K1482">
            <v>0</v>
          </cell>
          <cell r="L1482">
            <v>0</v>
          </cell>
        </row>
        <row r="1483">
          <cell r="A1483" t="str">
            <v>스페이서(T=80MM)</v>
          </cell>
          <cell r="C1483" t="str">
            <v>EA</v>
          </cell>
          <cell r="D1483">
            <v>3808</v>
          </cell>
          <cell r="E1483">
            <v>60</v>
          </cell>
          <cell r="F1483">
            <v>228480</v>
          </cell>
          <cell r="G1483">
            <v>60</v>
          </cell>
          <cell r="H1483">
            <v>228480</v>
          </cell>
          <cell r="I1483">
            <v>0</v>
          </cell>
          <cell r="J1483">
            <v>0</v>
          </cell>
          <cell r="K1483">
            <v>0</v>
          </cell>
          <cell r="L1483">
            <v>0</v>
          </cell>
        </row>
        <row r="1484">
          <cell r="A1484" t="str">
            <v>폼타이거푸집 구멍체움</v>
          </cell>
          <cell r="C1484" t="str">
            <v>EA</v>
          </cell>
          <cell r="D1484">
            <v>959</v>
          </cell>
          <cell r="E1484">
            <v>250</v>
          </cell>
          <cell r="F1484">
            <v>239750</v>
          </cell>
          <cell r="G1484">
            <v>0</v>
          </cell>
          <cell r="H1484">
            <v>0</v>
          </cell>
          <cell r="I1484">
            <v>250</v>
          </cell>
          <cell r="J1484">
            <v>239750</v>
          </cell>
          <cell r="K1484">
            <v>0</v>
          </cell>
          <cell r="L1484">
            <v>0</v>
          </cell>
          <cell r="M1484" t="str">
            <v>No.76</v>
          </cell>
        </row>
        <row r="1485">
          <cell r="A1485" t="str">
            <v>에폭시방수</v>
          </cell>
          <cell r="B1485" t="str">
            <v>수용성에폭시3회</v>
          </cell>
          <cell r="C1485" t="str">
            <v>M2</v>
          </cell>
          <cell r="D1485">
            <v>334.01</v>
          </cell>
          <cell r="E1485">
            <v>19600</v>
          </cell>
          <cell r="F1485">
            <v>6546596</v>
          </cell>
          <cell r="G1485">
            <v>10300</v>
          </cell>
          <cell r="H1485">
            <v>3440303</v>
          </cell>
          <cell r="I1485">
            <v>9300</v>
          </cell>
          <cell r="J1485">
            <v>3106293</v>
          </cell>
          <cell r="K1485">
            <v>0</v>
          </cell>
          <cell r="L1485">
            <v>0</v>
          </cell>
          <cell r="M1485" t="str">
            <v>No.77</v>
          </cell>
        </row>
        <row r="1486">
          <cell r="A1486" t="str">
            <v>S.T.S Plate C.설치(TYPE-A)</v>
          </cell>
          <cell r="B1486" t="str">
            <v>1000X600</v>
          </cell>
          <cell r="C1486" t="str">
            <v>EA</v>
          </cell>
          <cell r="D1486">
            <v>2</v>
          </cell>
          <cell r="E1486">
            <v>193800</v>
          </cell>
          <cell r="F1486">
            <v>387600</v>
          </cell>
          <cell r="G1486">
            <v>99600</v>
          </cell>
          <cell r="H1486">
            <v>199200</v>
          </cell>
          <cell r="I1486">
            <v>84300</v>
          </cell>
          <cell r="J1486">
            <v>168600</v>
          </cell>
          <cell r="K1486">
            <v>9900</v>
          </cell>
          <cell r="L1486">
            <v>19800</v>
          </cell>
          <cell r="M1486" t="str">
            <v>No.94</v>
          </cell>
        </row>
        <row r="1487">
          <cell r="A1487" t="str">
            <v>S.T.S Plate C.설치(TYPE-B)</v>
          </cell>
          <cell r="B1487" t="str">
            <v>1300X1300</v>
          </cell>
          <cell r="C1487" t="str">
            <v>EA</v>
          </cell>
          <cell r="D1487">
            <v>3</v>
          </cell>
          <cell r="E1487">
            <v>295900</v>
          </cell>
          <cell r="F1487">
            <v>887700</v>
          </cell>
          <cell r="G1487">
            <v>180000</v>
          </cell>
          <cell r="H1487">
            <v>540000</v>
          </cell>
          <cell r="I1487">
            <v>96500</v>
          </cell>
          <cell r="J1487">
            <v>289500</v>
          </cell>
          <cell r="K1487">
            <v>19400</v>
          </cell>
          <cell r="L1487">
            <v>58200</v>
          </cell>
          <cell r="M1487" t="str">
            <v>No.95</v>
          </cell>
        </row>
        <row r="1488">
          <cell r="A1488" t="str">
            <v>S.T.S Plate C.설치(TYPE-D)</v>
          </cell>
          <cell r="B1488" t="str">
            <v>1500X700</v>
          </cell>
          <cell r="C1488" t="str">
            <v>EA</v>
          </cell>
          <cell r="D1488">
            <v>2</v>
          </cell>
          <cell r="E1488">
            <v>227900</v>
          </cell>
          <cell r="F1488">
            <v>455800</v>
          </cell>
          <cell r="G1488">
            <v>130000</v>
          </cell>
          <cell r="H1488">
            <v>260000</v>
          </cell>
          <cell r="I1488">
            <v>85800</v>
          </cell>
          <cell r="J1488">
            <v>171600</v>
          </cell>
          <cell r="K1488">
            <v>12100</v>
          </cell>
          <cell r="L1488">
            <v>24200</v>
          </cell>
          <cell r="M1488" t="str">
            <v>No.96</v>
          </cell>
        </row>
        <row r="1489">
          <cell r="A1489" t="str">
            <v>S.T.S Plate C.설치(TYPE-D)</v>
          </cell>
          <cell r="B1489" t="str">
            <v>1200X600</v>
          </cell>
          <cell r="C1489" t="str">
            <v>EA</v>
          </cell>
          <cell r="D1489">
            <v>1</v>
          </cell>
          <cell r="E1489">
            <v>213200</v>
          </cell>
          <cell r="F1489">
            <v>213200</v>
          </cell>
          <cell r="G1489">
            <v>120000</v>
          </cell>
          <cell r="H1489">
            <v>120000</v>
          </cell>
          <cell r="I1489">
            <v>81300</v>
          </cell>
          <cell r="J1489">
            <v>81300</v>
          </cell>
          <cell r="K1489">
            <v>11900</v>
          </cell>
          <cell r="L1489">
            <v>11900</v>
          </cell>
          <cell r="M1489" t="str">
            <v>No.97</v>
          </cell>
        </row>
        <row r="1490">
          <cell r="A1490" t="str">
            <v>S.T.S Plate C.설치(TYPE-A)</v>
          </cell>
          <cell r="B1490" t="str">
            <v>1000X1000</v>
          </cell>
          <cell r="C1490" t="str">
            <v>EA</v>
          </cell>
          <cell r="D1490">
            <v>1</v>
          </cell>
          <cell r="E1490">
            <v>223000</v>
          </cell>
          <cell r="F1490">
            <v>223000</v>
          </cell>
          <cell r="G1490">
            <v>128000</v>
          </cell>
          <cell r="H1490">
            <v>128000</v>
          </cell>
          <cell r="I1490">
            <v>83000</v>
          </cell>
          <cell r="J1490">
            <v>83000</v>
          </cell>
          <cell r="K1490">
            <v>12000</v>
          </cell>
          <cell r="L1490">
            <v>12000</v>
          </cell>
          <cell r="M1490" t="str">
            <v>No.98</v>
          </cell>
        </row>
        <row r="1491">
          <cell r="A1491" t="str">
            <v>흙채움</v>
          </cell>
          <cell r="C1491" t="str">
            <v>M3</v>
          </cell>
          <cell r="D1491">
            <v>63.3</v>
          </cell>
          <cell r="E1491">
            <v>1200</v>
          </cell>
          <cell r="F1491">
            <v>75960</v>
          </cell>
          <cell r="G1491">
            <v>200</v>
          </cell>
          <cell r="H1491">
            <v>12660</v>
          </cell>
          <cell r="I1491">
            <v>600</v>
          </cell>
          <cell r="J1491">
            <v>37980</v>
          </cell>
          <cell r="K1491">
            <v>400</v>
          </cell>
          <cell r="L1491">
            <v>25320</v>
          </cell>
          <cell r="M1491" t="str">
            <v>#.29</v>
          </cell>
        </row>
        <row r="1492">
          <cell r="A1492" t="str">
            <v>사다리설치(STS)</v>
          </cell>
          <cell r="C1492" t="str">
            <v>M</v>
          </cell>
          <cell r="D1492">
            <v>8</v>
          </cell>
          <cell r="E1492">
            <v>10900</v>
          </cell>
          <cell r="F1492">
            <v>87200</v>
          </cell>
          <cell r="G1492">
            <v>6600</v>
          </cell>
          <cell r="H1492">
            <v>52800</v>
          </cell>
          <cell r="I1492">
            <v>4100</v>
          </cell>
          <cell r="J1492">
            <v>32800</v>
          </cell>
          <cell r="K1492">
            <v>200</v>
          </cell>
          <cell r="L1492">
            <v>1600</v>
          </cell>
          <cell r="M1492" t="str">
            <v>No.19</v>
          </cell>
        </row>
        <row r="1493">
          <cell r="A1493" t="str">
            <v>수팽창고무지수판 설치</v>
          </cell>
          <cell r="B1493" t="str">
            <v>20X10</v>
          </cell>
          <cell r="C1493" t="str">
            <v>M</v>
          </cell>
          <cell r="D1493">
            <v>3.77</v>
          </cell>
          <cell r="E1493">
            <v>3900</v>
          </cell>
          <cell r="F1493">
            <v>14703</v>
          </cell>
          <cell r="G1493">
            <v>3100</v>
          </cell>
          <cell r="H1493">
            <v>11687</v>
          </cell>
          <cell r="I1493">
            <v>800</v>
          </cell>
          <cell r="J1493">
            <v>3016</v>
          </cell>
          <cell r="K1493">
            <v>0</v>
          </cell>
          <cell r="L1493">
            <v>0</v>
          </cell>
          <cell r="M1493" t="str">
            <v>No.23</v>
          </cell>
        </row>
        <row r="1494">
          <cell r="A1494" t="str">
            <v>P.V.C 파이프(VG1)</v>
          </cell>
          <cell r="B1494" t="str">
            <v>Φ100M/M</v>
          </cell>
          <cell r="C1494" t="str">
            <v>M</v>
          </cell>
          <cell r="D1494">
            <v>2.5499999999999998</v>
          </cell>
          <cell r="E1494">
            <v>6800</v>
          </cell>
          <cell r="F1494">
            <v>17340</v>
          </cell>
          <cell r="G1494">
            <v>6500</v>
          </cell>
          <cell r="H1494">
            <v>16575</v>
          </cell>
          <cell r="I1494">
            <v>300</v>
          </cell>
          <cell r="J1494">
            <v>765</v>
          </cell>
          <cell r="K1494">
            <v>0</v>
          </cell>
          <cell r="L1494">
            <v>0</v>
          </cell>
        </row>
        <row r="1495">
          <cell r="A1495" t="str">
            <v>P.V.C 파이프(VG1)</v>
          </cell>
          <cell r="B1495" t="str">
            <v>φ150M/M</v>
          </cell>
          <cell r="C1495" t="str">
            <v>M</v>
          </cell>
          <cell r="D1495">
            <v>0.9</v>
          </cell>
          <cell r="E1495">
            <v>13400</v>
          </cell>
          <cell r="F1495">
            <v>12060</v>
          </cell>
          <cell r="G1495">
            <v>12700</v>
          </cell>
          <cell r="H1495">
            <v>11430</v>
          </cell>
          <cell r="I1495">
            <v>700</v>
          </cell>
          <cell r="J1495">
            <v>630</v>
          </cell>
          <cell r="K1495">
            <v>0</v>
          </cell>
          <cell r="L1495">
            <v>0</v>
          </cell>
        </row>
        <row r="1496">
          <cell r="A1496" t="str">
            <v>난간설치(TYPE-B수평)</v>
          </cell>
          <cell r="C1496" t="str">
            <v>M</v>
          </cell>
          <cell r="D1496">
            <v>12.6</v>
          </cell>
          <cell r="E1496">
            <v>45400</v>
          </cell>
          <cell r="F1496">
            <v>572040</v>
          </cell>
          <cell r="G1496">
            <v>8200</v>
          </cell>
          <cell r="H1496">
            <v>103320</v>
          </cell>
          <cell r="I1496">
            <v>36000</v>
          </cell>
          <cell r="J1496">
            <v>453600</v>
          </cell>
          <cell r="K1496">
            <v>1200</v>
          </cell>
          <cell r="L1496">
            <v>15120</v>
          </cell>
          <cell r="M1496" t="str">
            <v>No.99</v>
          </cell>
        </row>
        <row r="1497">
          <cell r="A1497" t="str">
            <v>난간설치(TYPE-A경사)</v>
          </cell>
          <cell r="C1497" t="str">
            <v>M</v>
          </cell>
          <cell r="D1497">
            <v>10.89</v>
          </cell>
          <cell r="E1497">
            <v>45400</v>
          </cell>
          <cell r="F1497">
            <v>494406</v>
          </cell>
          <cell r="G1497">
            <v>8200</v>
          </cell>
          <cell r="H1497">
            <v>89298</v>
          </cell>
          <cell r="I1497">
            <v>36000</v>
          </cell>
          <cell r="J1497">
            <v>392040</v>
          </cell>
          <cell r="K1497">
            <v>1200</v>
          </cell>
          <cell r="L1497">
            <v>13068</v>
          </cell>
          <cell r="M1497" t="str">
            <v>No.100</v>
          </cell>
        </row>
        <row r="1498">
          <cell r="A1498" t="str">
            <v>철근가공및조립</v>
          </cell>
          <cell r="B1498" t="str">
            <v>복잡</v>
          </cell>
          <cell r="C1498" t="str">
            <v>TON</v>
          </cell>
          <cell r="D1498">
            <v>122.46599999999999</v>
          </cell>
          <cell r="E1498">
            <v>361000</v>
          </cell>
          <cell r="F1498">
            <v>44210226</v>
          </cell>
          <cell r="G1498">
            <v>5000</v>
          </cell>
          <cell r="H1498">
            <v>612330</v>
          </cell>
          <cell r="I1498">
            <v>349000</v>
          </cell>
          <cell r="J1498">
            <v>42740634</v>
          </cell>
          <cell r="K1498">
            <v>7000</v>
          </cell>
          <cell r="L1498">
            <v>857262</v>
          </cell>
          <cell r="M1498" t="str">
            <v>No.81</v>
          </cell>
        </row>
        <row r="1500">
          <cell r="A1500" t="str">
            <v>3. 부대시설공</v>
          </cell>
          <cell r="F1500">
            <v>19551065</v>
          </cell>
          <cell r="H1500">
            <v>7005401</v>
          </cell>
          <cell r="J1500">
            <v>12335911</v>
          </cell>
          <cell r="L1500">
            <v>209753</v>
          </cell>
        </row>
        <row r="1501">
          <cell r="A1501" t="str">
            <v>가. 콘크리트 포장</v>
          </cell>
          <cell r="F1501">
            <v>3081575</v>
          </cell>
          <cell r="H1501">
            <v>1637371</v>
          </cell>
          <cell r="J1501">
            <v>1417874</v>
          </cell>
          <cell r="L1501">
            <v>26330</v>
          </cell>
        </row>
        <row r="1502">
          <cell r="A1502" t="str">
            <v>모래부설(B.H 0.7M3)</v>
          </cell>
          <cell r="B1502" t="str">
            <v>기계90%+인력10%</v>
          </cell>
          <cell r="C1502" t="str">
            <v>M3</v>
          </cell>
          <cell r="D1502">
            <v>3.56</v>
          </cell>
          <cell r="E1502">
            <v>1300</v>
          </cell>
          <cell r="F1502">
            <v>4628</v>
          </cell>
          <cell r="G1502">
            <v>200</v>
          </cell>
          <cell r="H1502">
            <v>712</v>
          </cell>
          <cell r="I1502">
            <v>700</v>
          </cell>
          <cell r="J1502">
            <v>2492</v>
          </cell>
          <cell r="K1502">
            <v>400</v>
          </cell>
          <cell r="L1502">
            <v>1424</v>
          </cell>
          <cell r="M1502" t="str">
            <v>#.14</v>
          </cell>
        </row>
        <row r="1503">
          <cell r="A1503" t="str">
            <v>보조기층포설 및 다짐</v>
          </cell>
          <cell r="B1503" t="str">
            <v>T=30cm</v>
          </cell>
          <cell r="C1503" t="str">
            <v>M3</v>
          </cell>
          <cell r="D1503">
            <v>35.58</v>
          </cell>
          <cell r="E1503">
            <v>2800</v>
          </cell>
          <cell r="F1503">
            <v>99624</v>
          </cell>
          <cell r="G1503">
            <v>400</v>
          </cell>
          <cell r="H1503">
            <v>14232</v>
          </cell>
          <cell r="I1503">
            <v>1700</v>
          </cell>
          <cell r="J1503">
            <v>60486</v>
          </cell>
          <cell r="K1503">
            <v>700</v>
          </cell>
          <cell r="L1503">
            <v>24906</v>
          </cell>
          <cell r="M1503" t="str">
            <v>#.11</v>
          </cell>
        </row>
        <row r="1504">
          <cell r="A1504" t="str">
            <v>신 축 재</v>
          </cell>
          <cell r="B1504" t="str">
            <v>T=1.5cm</v>
          </cell>
          <cell r="C1504" t="str">
            <v>M2</v>
          </cell>
          <cell r="D1504">
            <v>4.74</v>
          </cell>
          <cell r="E1504">
            <v>12600</v>
          </cell>
          <cell r="F1504">
            <v>59724</v>
          </cell>
          <cell r="G1504">
            <v>12000</v>
          </cell>
          <cell r="H1504">
            <v>56880</v>
          </cell>
          <cell r="I1504">
            <v>600</v>
          </cell>
          <cell r="J1504">
            <v>2844</v>
          </cell>
          <cell r="K1504">
            <v>0</v>
          </cell>
          <cell r="L1504">
            <v>0</v>
          </cell>
        </row>
        <row r="1505">
          <cell r="A1505" t="str">
            <v>양생(비닐)</v>
          </cell>
          <cell r="C1505" t="str">
            <v>M2</v>
          </cell>
          <cell r="D1505">
            <v>118.61</v>
          </cell>
          <cell r="E1505">
            <v>900</v>
          </cell>
          <cell r="F1505">
            <v>106749</v>
          </cell>
          <cell r="G1505">
            <v>700</v>
          </cell>
          <cell r="H1505">
            <v>83027</v>
          </cell>
          <cell r="I1505">
            <v>200</v>
          </cell>
          <cell r="J1505">
            <v>23722</v>
          </cell>
          <cell r="K1505">
            <v>0</v>
          </cell>
          <cell r="L1505">
            <v>0</v>
          </cell>
          <cell r="M1505" t="str">
            <v>No.8</v>
          </cell>
        </row>
        <row r="1506">
          <cell r="A1506" t="str">
            <v>콘크리트포장 포설</v>
          </cell>
          <cell r="B1506" t="str">
            <v>T=20cm</v>
          </cell>
          <cell r="C1506" t="str">
            <v>M3</v>
          </cell>
          <cell r="D1506">
            <v>23.72</v>
          </cell>
          <cell r="E1506">
            <v>103500</v>
          </cell>
          <cell r="F1506">
            <v>2455020</v>
          </cell>
          <cell r="G1506">
            <v>52500</v>
          </cell>
          <cell r="H1506">
            <v>1245300</v>
          </cell>
          <cell r="I1506">
            <v>51000</v>
          </cell>
          <cell r="J1506">
            <v>1209720</v>
          </cell>
          <cell r="K1506">
            <v>0</v>
          </cell>
          <cell r="L1506">
            <v>0</v>
          </cell>
          <cell r="M1506" t="str">
            <v>No.6</v>
          </cell>
        </row>
        <row r="1507">
          <cell r="A1507" t="str">
            <v>와이어메쉬깔기</v>
          </cell>
          <cell r="B1507" t="str">
            <v>#8X100X100</v>
          </cell>
          <cell r="C1507" t="str">
            <v>M2</v>
          </cell>
          <cell r="D1507">
            <v>118.61</v>
          </cell>
          <cell r="E1507">
            <v>3000</v>
          </cell>
          <cell r="F1507">
            <v>355830</v>
          </cell>
          <cell r="G1507">
            <v>2000</v>
          </cell>
          <cell r="H1507">
            <v>237220</v>
          </cell>
          <cell r="I1507">
            <v>1000</v>
          </cell>
          <cell r="J1507">
            <v>118610</v>
          </cell>
          <cell r="K1507">
            <v>0</v>
          </cell>
          <cell r="L1507">
            <v>0</v>
          </cell>
          <cell r="M1507" t="str">
            <v>No.7</v>
          </cell>
        </row>
        <row r="1509">
          <cell r="A1509" t="str">
            <v>나. U형 측구</v>
          </cell>
          <cell r="F1509">
            <v>7066972</v>
          </cell>
          <cell r="H1509">
            <v>3974723</v>
          </cell>
          <cell r="J1509">
            <v>3053311</v>
          </cell>
          <cell r="L1509">
            <v>38938</v>
          </cell>
        </row>
        <row r="1510">
          <cell r="A1510" t="str">
            <v>레미콘타설</v>
          </cell>
          <cell r="B1510" t="str">
            <v>철근구조물</v>
          </cell>
          <cell r="C1510" t="str">
            <v>M3</v>
          </cell>
          <cell r="D1510">
            <v>18.149999999999999</v>
          </cell>
          <cell r="E1510">
            <v>16000</v>
          </cell>
          <cell r="F1510">
            <v>290400</v>
          </cell>
          <cell r="G1510">
            <v>0</v>
          </cell>
          <cell r="H1510">
            <v>0</v>
          </cell>
          <cell r="I1510">
            <v>16000</v>
          </cell>
          <cell r="J1510">
            <v>290400</v>
          </cell>
          <cell r="K1510">
            <v>0</v>
          </cell>
          <cell r="L1510">
            <v>0</v>
          </cell>
          <cell r="M1510" t="str">
            <v>No.14</v>
          </cell>
        </row>
        <row r="1511">
          <cell r="A1511" t="str">
            <v>레미콘타설</v>
          </cell>
          <cell r="B1511" t="str">
            <v>무근구조물</v>
          </cell>
          <cell r="C1511" t="str">
            <v>M3</v>
          </cell>
          <cell r="D1511">
            <v>5.52</v>
          </cell>
          <cell r="E1511">
            <v>21700</v>
          </cell>
          <cell r="F1511">
            <v>119784</v>
          </cell>
          <cell r="G1511">
            <v>400</v>
          </cell>
          <cell r="H1511">
            <v>2208</v>
          </cell>
          <cell r="I1511">
            <v>21000</v>
          </cell>
          <cell r="J1511">
            <v>115920</v>
          </cell>
          <cell r="K1511">
            <v>300</v>
          </cell>
          <cell r="L1511">
            <v>1656</v>
          </cell>
          <cell r="M1511" t="str">
            <v>No.10</v>
          </cell>
        </row>
        <row r="1512">
          <cell r="A1512" t="str">
            <v>합판거푸집</v>
          </cell>
          <cell r="B1512" t="str">
            <v>0-7m:3회</v>
          </cell>
          <cell r="C1512" t="str">
            <v>M2</v>
          </cell>
          <cell r="D1512">
            <v>149.91</v>
          </cell>
          <cell r="E1512">
            <v>12000</v>
          </cell>
          <cell r="F1512">
            <v>1798920</v>
          </cell>
          <cell r="G1512">
            <v>4000</v>
          </cell>
          <cell r="H1512">
            <v>599640</v>
          </cell>
          <cell r="I1512">
            <v>8000</v>
          </cell>
          <cell r="J1512">
            <v>1199280</v>
          </cell>
          <cell r="K1512">
            <v>0</v>
          </cell>
          <cell r="L1512">
            <v>0</v>
          </cell>
          <cell r="M1512" t="str">
            <v>No.15</v>
          </cell>
        </row>
        <row r="1513">
          <cell r="A1513" t="str">
            <v>합판거푸집</v>
          </cell>
          <cell r="B1513" t="str">
            <v>0-7m:6회</v>
          </cell>
          <cell r="C1513" t="str">
            <v>M2</v>
          </cell>
          <cell r="D1513">
            <v>15.78</v>
          </cell>
          <cell r="E1513">
            <v>17100</v>
          </cell>
          <cell r="F1513">
            <v>269838</v>
          </cell>
          <cell r="G1513">
            <v>5300</v>
          </cell>
          <cell r="H1513">
            <v>83634</v>
          </cell>
          <cell r="I1513">
            <v>11800</v>
          </cell>
          <cell r="J1513">
            <v>186204</v>
          </cell>
          <cell r="K1513">
            <v>0</v>
          </cell>
          <cell r="L1513">
            <v>0</v>
          </cell>
          <cell r="M1513" t="str">
            <v>No.11</v>
          </cell>
        </row>
        <row r="1514">
          <cell r="A1514" t="str">
            <v>철근가공및조립</v>
          </cell>
          <cell r="B1514" t="str">
            <v>간단</v>
          </cell>
          <cell r="C1514" t="str">
            <v>TON</v>
          </cell>
          <cell r="D1514">
            <v>0.94699999999999995</v>
          </cell>
          <cell r="E1514">
            <v>290000</v>
          </cell>
          <cell r="F1514">
            <v>274630</v>
          </cell>
          <cell r="G1514">
            <v>3000</v>
          </cell>
          <cell r="H1514">
            <v>2841</v>
          </cell>
          <cell r="I1514">
            <v>281000</v>
          </cell>
          <cell r="J1514">
            <v>266107</v>
          </cell>
          <cell r="K1514">
            <v>6000</v>
          </cell>
          <cell r="L1514">
            <v>5682</v>
          </cell>
          <cell r="M1514" t="str">
            <v>No.82</v>
          </cell>
        </row>
        <row r="1515">
          <cell r="A1515" t="str">
            <v>그레이팅 뚜껑설치</v>
          </cell>
          <cell r="B1515" t="str">
            <v>500X1000mm</v>
          </cell>
          <cell r="C1515" t="str">
            <v>개소</v>
          </cell>
          <cell r="D1515">
            <v>79</v>
          </cell>
          <cell r="E1515">
            <v>54600</v>
          </cell>
          <cell r="F1515">
            <v>4313400</v>
          </cell>
          <cell r="G1515">
            <v>41600</v>
          </cell>
          <cell r="H1515">
            <v>3286400</v>
          </cell>
          <cell r="I1515">
            <v>12600</v>
          </cell>
          <cell r="J1515">
            <v>995400</v>
          </cell>
          <cell r="K1515">
            <v>400</v>
          </cell>
          <cell r="L1515">
            <v>31600</v>
          </cell>
          <cell r="M1515" t="str">
            <v>No.83</v>
          </cell>
        </row>
        <row r="1517">
          <cell r="A1517" t="str">
            <v>다. 돌담설치</v>
          </cell>
          <cell r="F1517">
            <v>6438728</v>
          </cell>
          <cell r="H1517">
            <v>139769</v>
          </cell>
          <cell r="J1517">
            <v>6185070</v>
          </cell>
          <cell r="L1517">
            <v>113889</v>
          </cell>
        </row>
        <row r="1518">
          <cell r="A1518" t="str">
            <v>레미콘타설</v>
          </cell>
          <cell r="B1518" t="str">
            <v>무근구조물</v>
          </cell>
          <cell r="C1518" t="str">
            <v>M3</v>
          </cell>
          <cell r="D1518">
            <v>5.9</v>
          </cell>
          <cell r="E1518">
            <v>21700</v>
          </cell>
          <cell r="F1518">
            <v>128030</v>
          </cell>
          <cell r="G1518">
            <v>400</v>
          </cell>
          <cell r="H1518">
            <v>2360</v>
          </cell>
          <cell r="I1518">
            <v>21000</v>
          </cell>
          <cell r="J1518">
            <v>123900</v>
          </cell>
          <cell r="K1518">
            <v>300</v>
          </cell>
          <cell r="L1518">
            <v>1770</v>
          </cell>
          <cell r="M1518" t="str">
            <v>No.10</v>
          </cell>
        </row>
        <row r="1519">
          <cell r="A1519" t="str">
            <v>합판거푸집</v>
          </cell>
          <cell r="B1519" t="str">
            <v>0-7m:6회</v>
          </cell>
          <cell r="C1519" t="str">
            <v>M2</v>
          </cell>
          <cell r="D1519">
            <v>16.86</v>
          </cell>
          <cell r="E1519">
            <v>17100</v>
          </cell>
          <cell r="F1519">
            <v>288306</v>
          </cell>
          <cell r="G1519">
            <v>5300</v>
          </cell>
          <cell r="H1519">
            <v>89358</v>
          </cell>
          <cell r="I1519">
            <v>11800</v>
          </cell>
          <cell r="J1519">
            <v>198948</v>
          </cell>
          <cell r="K1519">
            <v>0</v>
          </cell>
          <cell r="L1519">
            <v>0</v>
          </cell>
          <cell r="M1519" t="str">
            <v>No.11</v>
          </cell>
        </row>
        <row r="1520">
          <cell r="A1520" t="str">
            <v>돌담쌓기(파쇄암활용)</v>
          </cell>
          <cell r="B1520" t="str">
            <v>B0.5 X H1.9</v>
          </cell>
          <cell r="C1520" t="str">
            <v>M2</v>
          </cell>
          <cell r="D1520">
            <v>160.16999999999999</v>
          </cell>
          <cell r="E1520">
            <v>37600</v>
          </cell>
          <cell r="F1520">
            <v>6022392</v>
          </cell>
          <cell r="G1520">
            <v>300</v>
          </cell>
          <cell r="H1520">
            <v>48051</v>
          </cell>
          <cell r="I1520">
            <v>36600</v>
          </cell>
          <cell r="J1520">
            <v>5862222</v>
          </cell>
          <cell r="K1520">
            <v>700</v>
          </cell>
          <cell r="L1520">
            <v>112119</v>
          </cell>
          <cell r="M1520" t="str">
            <v>No.85</v>
          </cell>
        </row>
        <row r="1522">
          <cell r="A1522" t="str">
            <v>라. 도로경계석설치</v>
          </cell>
          <cell r="F1522">
            <v>140817</v>
          </cell>
          <cell r="H1522">
            <v>36465</v>
          </cell>
          <cell r="J1522">
            <v>104280</v>
          </cell>
          <cell r="L1522">
            <v>72</v>
          </cell>
        </row>
        <row r="1523">
          <cell r="A1523" t="str">
            <v>레미콘타설</v>
          </cell>
          <cell r="B1523" t="str">
            <v>무근구조물</v>
          </cell>
          <cell r="C1523" t="str">
            <v>M3</v>
          </cell>
          <cell r="D1523">
            <v>0.24</v>
          </cell>
          <cell r="E1523">
            <v>21700</v>
          </cell>
          <cell r="F1523">
            <v>5208</v>
          </cell>
          <cell r="G1523">
            <v>400</v>
          </cell>
          <cell r="H1523">
            <v>96</v>
          </cell>
          <cell r="I1523">
            <v>21000</v>
          </cell>
          <cell r="J1523">
            <v>5040</v>
          </cell>
          <cell r="K1523">
            <v>300</v>
          </cell>
          <cell r="L1523">
            <v>72</v>
          </cell>
          <cell r="M1523" t="str">
            <v>No.10</v>
          </cell>
        </row>
        <row r="1524">
          <cell r="A1524" t="str">
            <v>합판거푸집</v>
          </cell>
          <cell r="B1524" t="str">
            <v>0-7m:6회</v>
          </cell>
          <cell r="C1524" t="str">
            <v>M2</v>
          </cell>
          <cell r="D1524">
            <v>2.4300000000000002</v>
          </cell>
          <cell r="E1524">
            <v>17100</v>
          </cell>
          <cell r="F1524">
            <v>41553</v>
          </cell>
          <cell r="G1524">
            <v>5300</v>
          </cell>
          <cell r="H1524">
            <v>12879</v>
          </cell>
          <cell r="I1524">
            <v>11800</v>
          </cell>
          <cell r="J1524">
            <v>28674</v>
          </cell>
          <cell r="K1524">
            <v>0</v>
          </cell>
          <cell r="L1524">
            <v>0</v>
          </cell>
          <cell r="M1524" t="str">
            <v>No.11</v>
          </cell>
        </row>
        <row r="1525">
          <cell r="A1525" t="str">
            <v>모  르  터</v>
          </cell>
          <cell r="B1525" t="str">
            <v>1 : 3</v>
          </cell>
          <cell r="C1525" t="str">
            <v>M3</v>
          </cell>
          <cell r="D1525">
            <v>2.3999999999999998E-3</v>
          </cell>
          <cell r="E1525">
            <v>40000</v>
          </cell>
          <cell r="F1525">
            <v>96</v>
          </cell>
          <cell r="G1525">
            <v>0</v>
          </cell>
          <cell r="H1525">
            <v>0</v>
          </cell>
          <cell r="I1525">
            <v>40000</v>
          </cell>
          <cell r="J1525">
            <v>96</v>
          </cell>
          <cell r="K1525">
            <v>0</v>
          </cell>
          <cell r="L1525">
            <v>0</v>
          </cell>
          <cell r="M1525" t="str">
            <v>No.37</v>
          </cell>
        </row>
        <row r="1526">
          <cell r="A1526" t="str">
            <v>도로경계석 설치(신설)</v>
          </cell>
          <cell r="B1526" t="str">
            <v>120X120X500</v>
          </cell>
          <cell r="C1526" t="str">
            <v>M</v>
          </cell>
          <cell r="D1526">
            <v>8.1</v>
          </cell>
          <cell r="E1526">
            <v>11600</v>
          </cell>
          <cell r="F1526">
            <v>93960</v>
          </cell>
          <cell r="G1526">
            <v>2900</v>
          </cell>
          <cell r="H1526">
            <v>23490</v>
          </cell>
          <cell r="I1526">
            <v>8700</v>
          </cell>
          <cell r="J1526">
            <v>70470</v>
          </cell>
          <cell r="K1526">
            <v>0</v>
          </cell>
          <cell r="L1526">
            <v>0</v>
          </cell>
          <cell r="M1526" t="str">
            <v>No.87</v>
          </cell>
        </row>
        <row r="1528">
          <cell r="A1528" t="str">
            <v>마. 접 합 정</v>
          </cell>
          <cell r="F1528">
            <v>232730</v>
          </cell>
          <cell r="H1528">
            <v>112492</v>
          </cell>
          <cell r="J1528">
            <v>119125</v>
          </cell>
          <cell r="L1528">
            <v>1113</v>
          </cell>
        </row>
        <row r="1529">
          <cell r="A1529" t="str">
            <v>레미콘타설</v>
          </cell>
          <cell r="B1529" t="str">
            <v>철근구조물</v>
          </cell>
          <cell r="C1529" t="str">
            <v>M3</v>
          </cell>
          <cell r="D1529">
            <v>0.64</v>
          </cell>
          <cell r="E1529">
            <v>16000</v>
          </cell>
          <cell r="F1529">
            <v>10240</v>
          </cell>
          <cell r="G1529">
            <v>0</v>
          </cell>
          <cell r="H1529">
            <v>0</v>
          </cell>
          <cell r="I1529">
            <v>16000</v>
          </cell>
          <cell r="J1529">
            <v>10240</v>
          </cell>
          <cell r="K1529">
            <v>0</v>
          </cell>
          <cell r="L1529">
            <v>0</v>
          </cell>
          <cell r="M1529" t="str">
            <v>No.14</v>
          </cell>
        </row>
        <row r="1530">
          <cell r="A1530" t="str">
            <v>레미콘타설</v>
          </cell>
          <cell r="B1530" t="str">
            <v>무근구조물</v>
          </cell>
          <cell r="C1530" t="str">
            <v>M3</v>
          </cell>
          <cell r="D1530">
            <v>0.17</v>
          </cell>
          <cell r="E1530">
            <v>21700</v>
          </cell>
          <cell r="F1530">
            <v>3689</v>
          </cell>
          <cell r="G1530">
            <v>400</v>
          </cell>
          <cell r="H1530">
            <v>68</v>
          </cell>
          <cell r="I1530">
            <v>21000</v>
          </cell>
          <cell r="J1530">
            <v>3570</v>
          </cell>
          <cell r="K1530">
            <v>300</v>
          </cell>
          <cell r="L1530">
            <v>51</v>
          </cell>
          <cell r="M1530" t="str">
            <v>No.10</v>
          </cell>
        </row>
        <row r="1531">
          <cell r="A1531" t="str">
            <v>합판거푸집</v>
          </cell>
          <cell r="B1531" t="str">
            <v>0-7m:3회</v>
          </cell>
          <cell r="C1531" t="str">
            <v>M2</v>
          </cell>
          <cell r="D1531">
            <v>6.74</v>
          </cell>
          <cell r="E1531">
            <v>12000</v>
          </cell>
          <cell r="F1531">
            <v>80880</v>
          </cell>
          <cell r="G1531">
            <v>4000</v>
          </cell>
          <cell r="H1531">
            <v>26960</v>
          </cell>
          <cell r="I1531">
            <v>8000</v>
          </cell>
          <cell r="J1531">
            <v>53920</v>
          </cell>
          <cell r="K1531">
            <v>0</v>
          </cell>
          <cell r="L1531">
            <v>0</v>
          </cell>
          <cell r="M1531" t="str">
            <v>No.15</v>
          </cell>
        </row>
        <row r="1532">
          <cell r="A1532" t="str">
            <v>합판거푸집</v>
          </cell>
          <cell r="B1532" t="str">
            <v>0-7m:6회</v>
          </cell>
          <cell r="C1532" t="str">
            <v>M2</v>
          </cell>
          <cell r="D1532">
            <v>0.52</v>
          </cell>
          <cell r="E1532">
            <v>17100</v>
          </cell>
          <cell r="F1532">
            <v>8892</v>
          </cell>
          <cell r="G1532">
            <v>5300</v>
          </cell>
          <cell r="H1532">
            <v>2756</v>
          </cell>
          <cell r="I1532">
            <v>11800</v>
          </cell>
          <cell r="J1532">
            <v>6136</v>
          </cell>
          <cell r="K1532">
            <v>0</v>
          </cell>
          <cell r="L1532">
            <v>0</v>
          </cell>
          <cell r="M1532" t="str">
            <v>No.11</v>
          </cell>
        </row>
        <row r="1533">
          <cell r="A1533" t="str">
            <v>철근가공및조립</v>
          </cell>
          <cell r="B1533" t="str">
            <v>보통</v>
          </cell>
          <cell r="C1533" t="str">
            <v>TON</v>
          </cell>
          <cell r="D1533">
            <v>2.7E-2</v>
          </cell>
          <cell r="E1533">
            <v>327000</v>
          </cell>
          <cell r="F1533">
            <v>8829</v>
          </cell>
          <cell r="G1533">
            <v>4000</v>
          </cell>
          <cell r="H1533">
            <v>108</v>
          </cell>
          <cell r="I1533">
            <v>317000</v>
          </cell>
          <cell r="J1533">
            <v>8559</v>
          </cell>
          <cell r="K1533">
            <v>6000</v>
          </cell>
          <cell r="L1533">
            <v>162</v>
          </cell>
          <cell r="M1533" t="str">
            <v>No.18</v>
          </cell>
        </row>
        <row r="1534">
          <cell r="A1534" t="str">
            <v>그레이팅 뚜껑설치</v>
          </cell>
          <cell r="B1534" t="str">
            <v>900X900mm</v>
          </cell>
          <cell r="C1534" t="str">
            <v>개소</v>
          </cell>
          <cell r="D1534">
            <v>1</v>
          </cell>
          <cell r="E1534">
            <v>120200</v>
          </cell>
          <cell r="F1534">
            <v>120200</v>
          </cell>
          <cell r="G1534">
            <v>82600</v>
          </cell>
          <cell r="H1534">
            <v>82600</v>
          </cell>
          <cell r="I1534">
            <v>36700</v>
          </cell>
          <cell r="J1534">
            <v>36700</v>
          </cell>
          <cell r="K1534">
            <v>900</v>
          </cell>
          <cell r="L1534">
            <v>900</v>
          </cell>
          <cell r="M1534" t="str">
            <v>No.84</v>
          </cell>
        </row>
        <row r="1536">
          <cell r="A1536" t="str">
            <v>바. 출입문 설치</v>
          </cell>
          <cell r="F1536">
            <v>1405872</v>
          </cell>
          <cell r="H1536">
            <v>590962</v>
          </cell>
          <cell r="J1536">
            <v>814634</v>
          </cell>
          <cell r="L1536">
            <v>276</v>
          </cell>
        </row>
        <row r="1537">
          <cell r="A1537" t="str">
            <v>레미콘타설</v>
          </cell>
          <cell r="B1537" t="str">
            <v>철근구조물</v>
          </cell>
          <cell r="C1537" t="str">
            <v>M3</v>
          </cell>
          <cell r="D1537">
            <v>0.64</v>
          </cell>
          <cell r="E1537">
            <v>16000</v>
          </cell>
          <cell r="F1537">
            <v>10240</v>
          </cell>
          <cell r="G1537">
            <v>0</v>
          </cell>
          <cell r="H1537">
            <v>0</v>
          </cell>
          <cell r="I1537">
            <v>16000</v>
          </cell>
          <cell r="J1537">
            <v>10240</v>
          </cell>
          <cell r="K1537">
            <v>0</v>
          </cell>
          <cell r="L1537">
            <v>0</v>
          </cell>
          <cell r="M1537" t="str">
            <v>No.14</v>
          </cell>
        </row>
        <row r="1538">
          <cell r="A1538" t="str">
            <v>레미콘타설</v>
          </cell>
          <cell r="B1538" t="str">
            <v>무근구조물</v>
          </cell>
          <cell r="C1538" t="str">
            <v>M3</v>
          </cell>
          <cell r="D1538">
            <v>0.32</v>
          </cell>
          <cell r="E1538">
            <v>21700</v>
          </cell>
          <cell r="F1538">
            <v>6944</v>
          </cell>
          <cell r="G1538">
            <v>400</v>
          </cell>
          <cell r="H1538">
            <v>128</v>
          </cell>
          <cell r="I1538">
            <v>21000</v>
          </cell>
          <cell r="J1538">
            <v>6720</v>
          </cell>
          <cell r="K1538">
            <v>300</v>
          </cell>
          <cell r="L1538">
            <v>96</v>
          </cell>
          <cell r="M1538" t="str">
            <v>No.10</v>
          </cell>
        </row>
        <row r="1539">
          <cell r="A1539" t="str">
            <v>합판거푸집</v>
          </cell>
          <cell r="B1539" t="str">
            <v>0-7m:6회</v>
          </cell>
          <cell r="C1539" t="str">
            <v>M2</v>
          </cell>
          <cell r="D1539">
            <v>4.4800000000000004</v>
          </cell>
          <cell r="E1539">
            <v>17100</v>
          </cell>
          <cell r="F1539">
            <v>76608</v>
          </cell>
          <cell r="G1539">
            <v>5300</v>
          </cell>
          <cell r="H1539">
            <v>23744</v>
          </cell>
          <cell r="I1539">
            <v>11800</v>
          </cell>
          <cell r="J1539">
            <v>52864</v>
          </cell>
          <cell r="K1539">
            <v>0</v>
          </cell>
          <cell r="L1539">
            <v>0</v>
          </cell>
          <cell r="M1539" t="str">
            <v>No.11</v>
          </cell>
        </row>
        <row r="1540">
          <cell r="A1540" t="str">
            <v>철근가공및조립</v>
          </cell>
          <cell r="B1540" t="str">
            <v>간단</v>
          </cell>
          <cell r="C1540" t="str">
            <v>TON</v>
          </cell>
          <cell r="D1540">
            <v>0.03</v>
          </cell>
          <cell r="E1540">
            <v>290000</v>
          </cell>
          <cell r="F1540">
            <v>8700</v>
          </cell>
          <cell r="G1540">
            <v>3000</v>
          </cell>
          <cell r="H1540">
            <v>90</v>
          </cell>
          <cell r="I1540">
            <v>281000</v>
          </cell>
          <cell r="J1540">
            <v>8430</v>
          </cell>
          <cell r="K1540">
            <v>6000</v>
          </cell>
          <cell r="L1540">
            <v>180</v>
          </cell>
          <cell r="M1540" t="str">
            <v>No.82</v>
          </cell>
        </row>
        <row r="1541">
          <cell r="A1541" t="str">
            <v>모  르  터</v>
          </cell>
          <cell r="B1541" t="str">
            <v>1 : 3</v>
          </cell>
          <cell r="C1541" t="str">
            <v>M3</v>
          </cell>
          <cell r="D1541">
            <v>0.48</v>
          </cell>
          <cell r="E1541">
            <v>40000</v>
          </cell>
          <cell r="F1541">
            <v>19200</v>
          </cell>
          <cell r="G1541">
            <v>0</v>
          </cell>
          <cell r="H1541">
            <v>0</v>
          </cell>
          <cell r="I1541">
            <v>40000</v>
          </cell>
          <cell r="J1541">
            <v>19200</v>
          </cell>
          <cell r="K1541">
            <v>0</v>
          </cell>
          <cell r="L1541">
            <v>0</v>
          </cell>
          <cell r="M1541" t="str">
            <v>No.37</v>
          </cell>
        </row>
        <row r="1542">
          <cell r="A1542" t="str">
            <v>적벽돌쌓기</v>
          </cell>
          <cell r="B1542" t="str">
            <v>1.0B,표준형</v>
          </cell>
          <cell r="C1542" t="str">
            <v>M2</v>
          </cell>
          <cell r="D1542">
            <v>12.2</v>
          </cell>
          <cell r="E1542">
            <v>21900</v>
          </cell>
          <cell r="F1542">
            <v>267180</v>
          </cell>
          <cell r="G1542">
            <v>0</v>
          </cell>
          <cell r="H1542">
            <v>0</v>
          </cell>
          <cell r="I1542">
            <v>21900</v>
          </cell>
          <cell r="J1542">
            <v>267180</v>
          </cell>
          <cell r="K1542">
            <v>0</v>
          </cell>
          <cell r="L1542">
            <v>0</v>
          </cell>
          <cell r="M1542" t="str">
            <v>No.36</v>
          </cell>
        </row>
        <row r="1543">
          <cell r="A1543" t="str">
            <v>출입문 설치</v>
          </cell>
          <cell r="B1543" t="str">
            <v>B=4.0M</v>
          </cell>
          <cell r="C1543" t="str">
            <v>개소</v>
          </cell>
          <cell r="D1543">
            <v>1</v>
          </cell>
          <cell r="E1543">
            <v>1017000</v>
          </cell>
          <cell r="F1543">
            <v>1017000</v>
          </cell>
          <cell r="G1543">
            <v>567000</v>
          </cell>
          <cell r="H1543">
            <v>567000</v>
          </cell>
          <cell r="I1543">
            <v>450000</v>
          </cell>
          <cell r="J1543">
            <v>450000</v>
          </cell>
          <cell r="K1543">
            <v>0</v>
          </cell>
          <cell r="L1543">
            <v>0</v>
          </cell>
        </row>
        <row r="1545">
          <cell r="A1545" t="str">
            <v>사. 기  타</v>
          </cell>
          <cell r="F1545">
            <v>1184371</v>
          </cell>
          <cell r="H1545">
            <v>513619</v>
          </cell>
          <cell r="J1545">
            <v>641617</v>
          </cell>
          <cell r="L1545">
            <v>29135</v>
          </cell>
        </row>
        <row r="1546">
          <cell r="A1546" t="str">
            <v>레미콘타설</v>
          </cell>
          <cell r="B1546" t="str">
            <v>철근구조물</v>
          </cell>
          <cell r="C1546" t="str">
            <v>M3</v>
          </cell>
          <cell r="D1546">
            <v>3.46</v>
          </cell>
          <cell r="E1546">
            <v>16000</v>
          </cell>
          <cell r="F1546">
            <v>55360</v>
          </cell>
          <cell r="G1546">
            <v>0</v>
          </cell>
          <cell r="H1546">
            <v>0</v>
          </cell>
          <cell r="I1546">
            <v>16000</v>
          </cell>
          <cell r="J1546">
            <v>55360</v>
          </cell>
          <cell r="K1546">
            <v>0</v>
          </cell>
          <cell r="L1546">
            <v>0</v>
          </cell>
          <cell r="M1546" t="str">
            <v>No.14</v>
          </cell>
        </row>
        <row r="1547">
          <cell r="A1547" t="str">
            <v>레미콘타설</v>
          </cell>
          <cell r="B1547" t="str">
            <v>무근구조물</v>
          </cell>
          <cell r="C1547" t="str">
            <v>M3</v>
          </cell>
          <cell r="D1547">
            <v>0.88</v>
          </cell>
          <cell r="E1547">
            <v>21700</v>
          </cell>
          <cell r="F1547">
            <v>19096</v>
          </cell>
          <cell r="G1547">
            <v>400</v>
          </cell>
          <cell r="H1547">
            <v>352</v>
          </cell>
          <cell r="I1547">
            <v>21000</v>
          </cell>
          <cell r="J1547">
            <v>18480</v>
          </cell>
          <cell r="K1547">
            <v>300</v>
          </cell>
          <cell r="L1547">
            <v>264</v>
          </cell>
          <cell r="M1547" t="str">
            <v>No.10</v>
          </cell>
        </row>
        <row r="1548">
          <cell r="A1548" t="str">
            <v>합판거푸집</v>
          </cell>
          <cell r="B1548" t="str">
            <v>0-7m:3회</v>
          </cell>
          <cell r="C1548" t="str">
            <v>M2</v>
          </cell>
          <cell r="D1548">
            <v>10.46</v>
          </cell>
          <cell r="E1548">
            <v>12000</v>
          </cell>
          <cell r="F1548">
            <v>125520</v>
          </cell>
          <cell r="G1548">
            <v>4000</v>
          </cell>
          <cell r="H1548">
            <v>41840</v>
          </cell>
          <cell r="I1548">
            <v>8000</v>
          </cell>
          <cell r="J1548">
            <v>83680</v>
          </cell>
          <cell r="K1548">
            <v>0</v>
          </cell>
          <cell r="L1548">
            <v>0</v>
          </cell>
          <cell r="M1548" t="str">
            <v>No.15</v>
          </cell>
        </row>
        <row r="1549">
          <cell r="A1549" t="str">
            <v>합판거푸집</v>
          </cell>
          <cell r="B1549" t="str">
            <v>0-7m:6회</v>
          </cell>
          <cell r="C1549" t="str">
            <v>M2</v>
          </cell>
          <cell r="D1549">
            <v>2.29</v>
          </cell>
          <cell r="E1549">
            <v>17100</v>
          </cell>
          <cell r="F1549">
            <v>39159</v>
          </cell>
          <cell r="G1549">
            <v>5300</v>
          </cell>
          <cell r="H1549">
            <v>12137</v>
          </cell>
          <cell r="I1549">
            <v>11800</v>
          </cell>
          <cell r="J1549">
            <v>27022</v>
          </cell>
          <cell r="K1549">
            <v>0</v>
          </cell>
          <cell r="L1549">
            <v>0</v>
          </cell>
          <cell r="M1549" t="str">
            <v>No.11</v>
          </cell>
        </row>
        <row r="1550">
          <cell r="A1550" t="str">
            <v>모래부설 및 다짐(B.H 0.7M3,관로기초)</v>
          </cell>
          <cell r="B1550" t="str">
            <v>기계90%+인력10%</v>
          </cell>
          <cell r="C1550" t="str">
            <v>M3</v>
          </cell>
          <cell r="D1550">
            <v>3.13</v>
          </cell>
          <cell r="E1550">
            <v>2300</v>
          </cell>
          <cell r="F1550">
            <v>7199</v>
          </cell>
          <cell r="G1550">
            <v>200</v>
          </cell>
          <cell r="H1550">
            <v>626</v>
          </cell>
          <cell r="I1550">
            <v>1600</v>
          </cell>
          <cell r="J1550">
            <v>5008</v>
          </cell>
          <cell r="K1550">
            <v>500</v>
          </cell>
          <cell r="L1550">
            <v>1565</v>
          </cell>
          <cell r="M1550" t="str">
            <v>#.8</v>
          </cell>
        </row>
        <row r="1551">
          <cell r="A1551" t="str">
            <v>철근가공및조립</v>
          </cell>
          <cell r="B1551" t="str">
            <v>보통</v>
          </cell>
          <cell r="C1551" t="str">
            <v>TON</v>
          </cell>
          <cell r="D1551">
            <v>5.0999999999999997E-2</v>
          </cell>
          <cell r="E1551">
            <v>327000</v>
          </cell>
          <cell r="F1551">
            <v>16677</v>
          </cell>
          <cell r="G1551">
            <v>4000</v>
          </cell>
          <cell r="H1551">
            <v>204</v>
          </cell>
          <cell r="I1551">
            <v>317000</v>
          </cell>
          <cell r="J1551">
            <v>16167</v>
          </cell>
          <cell r="K1551">
            <v>6000</v>
          </cell>
          <cell r="L1551">
            <v>306</v>
          </cell>
          <cell r="M1551" t="str">
            <v>No.18</v>
          </cell>
        </row>
        <row r="1552">
          <cell r="A1552" t="str">
            <v>이중벽P.E관 접합및부설</v>
          </cell>
          <cell r="B1552" t="str">
            <v>Φ300M/M</v>
          </cell>
          <cell r="C1552" t="str">
            <v>개소</v>
          </cell>
          <cell r="D1552">
            <v>2</v>
          </cell>
          <cell r="E1552">
            <v>6000</v>
          </cell>
          <cell r="F1552">
            <v>12000</v>
          </cell>
          <cell r="G1552">
            <v>0</v>
          </cell>
          <cell r="H1552">
            <v>0</v>
          </cell>
          <cell r="I1552">
            <v>6000</v>
          </cell>
          <cell r="J1552">
            <v>12000</v>
          </cell>
          <cell r="K1552">
            <v>0</v>
          </cell>
          <cell r="L1552">
            <v>0</v>
          </cell>
          <cell r="M1552" t="str">
            <v>No.25</v>
          </cell>
        </row>
        <row r="1553">
          <cell r="A1553" t="str">
            <v>K.P메카니칼접합및부설(기계)</v>
          </cell>
          <cell r="B1553" t="str">
            <v>ø350M/M(이형관)</v>
          </cell>
          <cell r="C1553" t="str">
            <v>개소</v>
          </cell>
          <cell r="D1553">
            <v>5</v>
          </cell>
          <cell r="E1553">
            <v>19900</v>
          </cell>
          <cell r="F1553">
            <v>99500</v>
          </cell>
          <cell r="G1553">
            <v>0</v>
          </cell>
          <cell r="H1553">
            <v>0</v>
          </cell>
          <cell r="I1553">
            <v>14500</v>
          </cell>
          <cell r="J1553">
            <v>72500</v>
          </cell>
          <cell r="K1553">
            <v>5400</v>
          </cell>
          <cell r="L1553">
            <v>27000</v>
          </cell>
          <cell r="M1553" t="str">
            <v>No.46</v>
          </cell>
        </row>
        <row r="1554">
          <cell r="A1554" t="str">
            <v>플랜지관 접합및부설</v>
          </cell>
          <cell r="B1554" t="str">
            <v>ø350M/M(이형관)</v>
          </cell>
          <cell r="C1554" t="str">
            <v>개소</v>
          </cell>
          <cell r="D1554">
            <v>1</v>
          </cell>
          <cell r="E1554">
            <v>79500</v>
          </cell>
          <cell r="F1554">
            <v>79500</v>
          </cell>
          <cell r="G1554">
            <v>2200</v>
          </cell>
          <cell r="H1554">
            <v>2200</v>
          </cell>
          <cell r="I1554">
            <v>77300</v>
          </cell>
          <cell r="J1554">
            <v>77300</v>
          </cell>
          <cell r="K1554">
            <v>0</v>
          </cell>
          <cell r="L1554">
            <v>0</v>
          </cell>
          <cell r="M1554" t="str">
            <v>No.101</v>
          </cell>
        </row>
        <row r="1555">
          <cell r="A1555" t="str">
            <v>P.V.C관 접합(슬리브접합)</v>
          </cell>
          <cell r="B1555" t="str">
            <v>D25M/M</v>
          </cell>
          <cell r="C1555" t="str">
            <v>개소</v>
          </cell>
          <cell r="D1555">
            <v>13</v>
          </cell>
          <cell r="E1555">
            <v>5720</v>
          </cell>
          <cell r="F1555">
            <v>74360</v>
          </cell>
          <cell r="G1555">
            <v>20</v>
          </cell>
          <cell r="H1555">
            <v>260</v>
          </cell>
          <cell r="I1555">
            <v>5700</v>
          </cell>
          <cell r="J1555">
            <v>74100</v>
          </cell>
          <cell r="K1555">
            <v>0</v>
          </cell>
          <cell r="L1555">
            <v>0</v>
          </cell>
          <cell r="M1555" t="str">
            <v>No.89</v>
          </cell>
        </row>
        <row r="1556">
          <cell r="A1556" t="str">
            <v>FRP 자동수문설치</v>
          </cell>
          <cell r="B1556" t="str">
            <v>D300M/M</v>
          </cell>
          <cell r="C1556" t="str">
            <v>개소</v>
          </cell>
          <cell r="D1556">
            <v>1</v>
          </cell>
          <cell r="E1556">
            <v>656000</v>
          </cell>
          <cell r="F1556">
            <v>656000</v>
          </cell>
          <cell r="G1556">
            <v>456000</v>
          </cell>
          <cell r="H1556">
            <v>456000</v>
          </cell>
          <cell r="I1556">
            <v>200000</v>
          </cell>
          <cell r="J1556">
            <v>200000</v>
          </cell>
          <cell r="K1556">
            <v>0</v>
          </cell>
          <cell r="L1556">
            <v>0</v>
          </cell>
        </row>
        <row r="1558">
          <cell r="A1558" t="str">
            <v>4. 운 반 공</v>
          </cell>
          <cell r="F1558">
            <v>1610069</v>
          </cell>
          <cell r="H1558">
            <v>81400</v>
          </cell>
          <cell r="J1558">
            <v>88800</v>
          </cell>
          <cell r="L1558">
            <v>1439869</v>
          </cell>
        </row>
        <row r="1559">
          <cell r="A1559" t="str">
            <v>철근운반</v>
          </cell>
          <cell r="C1559" t="str">
            <v>TON</v>
          </cell>
          <cell r="D1559">
            <v>127.271</v>
          </cell>
          <cell r="E1559">
            <v>9000</v>
          </cell>
          <cell r="F1559">
            <v>1145439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9000</v>
          </cell>
          <cell r="L1559">
            <v>1145439</v>
          </cell>
          <cell r="M1559" t="str">
            <v>#.15</v>
          </cell>
        </row>
        <row r="1560">
          <cell r="A1560" t="str">
            <v>시멘트운반(40kg/대)</v>
          </cell>
          <cell r="C1560" t="str">
            <v>대</v>
          </cell>
          <cell r="D1560">
            <v>324</v>
          </cell>
          <cell r="E1560">
            <v>400</v>
          </cell>
          <cell r="F1560">
            <v>129600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400</v>
          </cell>
          <cell r="L1560">
            <v>129600</v>
          </cell>
          <cell r="M1560" t="str">
            <v>#.19</v>
          </cell>
        </row>
        <row r="1561">
          <cell r="A1561" t="str">
            <v>주철관 운반</v>
          </cell>
          <cell r="B1561" t="str">
            <v>이형관</v>
          </cell>
          <cell r="C1561" t="str">
            <v>KG</v>
          </cell>
          <cell r="D1561">
            <v>649.29999999999995</v>
          </cell>
          <cell r="E1561">
            <v>100</v>
          </cell>
          <cell r="F1561">
            <v>64930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100</v>
          </cell>
          <cell r="L1561">
            <v>64930</v>
          </cell>
          <cell r="M1561" t="str">
            <v>#.17</v>
          </cell>
        </row>
        <row r="1562">
          <cell r="A1562" t="str">
            <v>보조기층운반</v>
          </cell>
          <cell r="C1562" t="str">
            <v>M3</v>
          </cell>
          <cell r="D1562">
            <v>37</v>
          </cell>
          <cell r="E1562">
            <v>7300</v>
          </cell>
          <cell r="F1562">
            <v>270100</v>
          </cell>
          <cell r="G1562">
            <v>2200</v>
          </cell>
          <cell r="H1562">
            <v>81400</v>
          </cell>
          <cell r="I1562">
            <v>2400</v>
          </cell>
          <cell r="J1562">
            <v>88800</v>
          </cell>
          <cell r="K1562">
            <v>2700</v>
          </cell>
          <cell r="L1562">
            <v>99900</v>
          </cell>
          <cell r="M1562" t="str">
            <v>#.18</v>
          </cell>
        </row>
        <row r="1565">
          <cell r="A1565" t="str">
            <v>⊙강정 중계펌프장 사급자재비(토목)</v>
          </cell>
          <cell r="C1565" t="str">
            <v>식</v>
          </cell>
          <cell r="D1565">
            <v>1</v>
          </cell>
          <cell r="F1565">
            <v>3235650</v>
          </cell>
          <cell r="H1565">
            <v>3235650</v>
          </cell>
          <cell r="J1565">
            <v>0</v>
          </cell>
          <cell r="L1565">
            <v>0</v>
          </cell>
        </row>
        <row r="1567">
          <cell r="A1567" t="str">
            <v>모  래</v>
          </cell>
          <cell r="C1567" t="str">
            <v>M3</v>
          </cell>
          <cell r="D1567">
            <v>36</v>
          </cell>
          <cell r="E1567">
            <v>17000</v>
          </cell>
          <cell r="F1567">
            <v>612000</v>
          </cell>
          <cell r="G1567">
            <v>17000</v>
          </cell>
          <cell r="H1567">
            <v>612000</v>
          </cell>
          <cell r="I1567">
            <v>0</v>
          </cell>
          <cell r="J1567">
            <v>0</v>
          </cell>
          <cell r="K1567">
            <v>0</v>
          </cell>
          <cell r="L1567">
            <v>0</v>
          </cell>
        </row>
        <row r="1568">
          <cell r="A1568" t="str">
            <v>보조기층제</v>
          </cell>
          <cell r="C1568" t="str">
            <v>M3</v>
          </cell>
          <cell r="D1568">
            <v>37</v>
          </cell>
          <cell r="E1568">
            <v>6300</v>
          </cell>
          <cell r="F1568">
            <v>233100</v>
          </cell>
          <cell r="G1568">
            <v>6300</v>
          </cell>
          <cell r="H1568">
            <v>233100</v>
          </cell>
          <cell r="I1568">
            <v>0</v>
          </cell>
          <cell r="J1568">
            <v>0</v>
          </cell>
          <cell r="K1568">
            <v>0</v>
          </cell>
          <cell r="L1568">
            <v>0</v>
          </cell>
        </row>
        <row r="1569">
          <cell r="A1569" t="str">
            <v>적벽돌</v>
          </cell>
          <cell r="B1569" t="str">
            <v>190*90*57</v>
          </cell>
          <cell r="C1569" t="str">
            <v>매</v>
          </cell>
          <cell r="D1569">
            <v>1612</v>
          </cell>
          <cell r="E1569">
            <v>200</v>
          </cell>
          <cell r="F1569">
            <v>322400</v>
          </cell>
          <cell r="G1569">
            <v>200</v>
          </cell>
          <cell r="H1569">
            <v>322400</v>
          </cell>
          <cell r="I1569">
            <v>0</v>
          </cell>
          <cell r="J1569">
            <v>0</v>
          </cell>
          <cell r="K1569">
            <v>0</v>
          </cell>
          <cell r="L1569">
            <v>0</v>
          </cell>
        </row>
        <row r="1570">
          <cell r="A1570" t="str">
            <v>이중벽 P.E관</v>
          </cell>
          <cell r="B1570" t="str">
            <v>Φ300M/M</v>
          </cell>
          <cell r="C1570" t="str">
            <v>본</v>
          </cell>
          <cell r="D1570">
            <v>2</v>
          </cell>
          <cell r="E1570">
            <v>160200</v>
          </cell>
          <cell r="F1570">
            <v>320400</v>
          </cell>
          <cell r="G1570">
            <v>160200</v>
          </cell>
          <cell r="H1570">
            <v>320400</v>
          </cell>
          <cell r="I1570">
            <v>0</v>
          </cell>
          <cell r="J1570">
            <v>0</v>
          </cell>
          <cell r="K1570">
            <v>0</v>
          </cell>
          <cell r="L1570">
            <v>0</v>
          </cell>
        </row>
        <row r="1571">
          <cell r="A1571" t="str">
            <v>주철관 이형관</v>
          </cell>
          <cell r="B1571" t="str">
            <v>D300M/M이상 D600M/M이하</v>
          </cell>
          <cell r="C1571" t="str">
            <v>KG</v>
          </cell>
          <cell r="D1571">
            <v>649.29999999999995</v>
          </cell>
          <cell r="E1571">
            <v>2500</v>
          </cell>
          <cell r="F1571">
            <v>1623250</v>
          </cell>
          <cell r="G1571">
            <v>2500</v>
          </cell>
          <cell r="H1571">
            <v>1623250</v>
          </cell>
          <cell r="I1571">
            <v>0</v>
          </cell>
          <cell r="J1571">
            <v>0</v>
          </cell>
          <cell r="K1571">
            <v>0</v>
          </cell>
          <cell r="L1571">
            <v>0</v>
          </cell>
        </row>
        <row r="1572">
          <cell r="A1572" t="str">
            <v>주철관 접합부품(K.P메카니칼접합)</v>
          </cell>
          <cell r="B1572" t="str">
            <v>D=350MM</v>
          </cell>
          <cell r="C1572" t="str">
            <v>SET</v>
          </cell>
          <cell r="D1572">
            <v>5</v>
          </cell>
          <cell r="E1572">
            <v>24000</v>
          </cell>
          <cell r="F1572">
            <v>120000</v>
          </cell>
          <cell r="G1572">
            <v>24000</v>
          </cell>
          <cell r="H1572">
            <v>120000</v>
          </cell>
          <cell r="I1572">
            <v>0</v>
          </cell>
          <cell r="J1572">
            <v>0</v>
          </cell>
          <cell r="K1572">
            <v>0</v>
          </cell>
          <cell r="L1572">
            <v>0</v>
          </cell>
        </row>
        <row r="1573">
          <cell r="A1573" t="str">
            <v>주철관 접합부품(플랜지접합)</v>
          </cell>
          <cell r="B1573" t="str">
            <v>D=350MM</v>
          </cell>
          <cell r="C1573" t="str">
            <v>SET</v>
          </cell>
          <cell r="D1573">
            <v>1</v>
          </cell>
          <cell r="E1573">
            <v>4500</v>
          </cell>
          <cell r="F1573">
            <v>4500</v>
          </cell>
          <cell r="G1573">
            <v>4500</v>
          </cell>
          <cell r="H1573">
            <v>4500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</row>
        <row r="1587">
          <cell r="A1587" t="str">
            <v>Ⅳ.월평 중계펌프장(토목)</v>
          </cell>
          <cell r="C1587" t="str">
            <v>식</v>
          </cell>
          <cell r="D1587">
            <v>1</v>
          </cell>
          <cell r="F1587">
            <v>146259644</v>
          </cell>
          <cell r="H1587">
            <v>31989000</v>
          </cell>
          <cell r="J1587">
            <v>92839934</v>
          </cell>
          <cell r="L1587">
            <v>21430710</v>
          </cell>
        </row>
        <row r="1589">
          <cell r="A1589" t="str">
            <v>1. 토    공</v>
          </cell>
          <cell r="F1589">
            <v>53118372</v>
          </cell>
          <cell r="H1589">
            <v>11799424</v>
          </cell>
          <cell r="J1589">
            <v>22083638</v>
          </cell>
          <cell r="L1589">
            <v>19235310</v>
          </cell>
        </row>
        <row r="1590">
          <cell r="A1590" t="str">
            <v>터파기:토사(육상),기계80+인력20</v>
          </cell>
          <cell r="B1590" t="str">
            <v>B.H 0.7㎥</v>
          </cell>
          <cell r="C1590" t="str">
            <v>M3</v>
          </cell>
          <cell r="D1590">
            <v>525.79999999999995</v>
          </cell>
          <cell r="E1590">
            <v>2000</v>
          </cell>
          <cell r="F1590">
            <v>1051600</v>
          </cell>
          <cell r="G1590">
            <v>100</v>
          </cell>
          <cell r="H1590">
            <v>52580</v>
          </cell>
          <cell r="I1590">
            <v>1600</v>
          </cell>
          <cell r="J1590">
            <v>841280</v>
          </cell>
          <cell r="K1590">
            <v>300</v>
          </cell>
          <cell r="L1590">
            <v>157740</v>
          </cell>
          <cell r="M1590" t="str">
            <v>#.2</v>
          </cell>
        </row>
        <row r="1591">
          <cell r="A1591" t="str">
            <v>터파기(인력)</v>
          </cell>
          <cell r="B1591" t="str">
            <v>토사,0-1m</v>
          </cell>
          <cell r="C1591" t="str">
            <v>M3</v>
          </cell>
          <cell r="D1591">
            <v>106.18</v>
          </cell>
          <cell r="E1591">
            <v>8800</v>
          </cell>
          <cell r="F1591">
            <v>934384</v>
          </cell>
          <cell r="G1591">
            <v>0</v>
          </cell>
          <cell r="H1591">
            <v>0</v>
          </cell>
          <cell r="I1591">
            <v>8800</v>
          </cell>
          <cell r="J1591">
            <v>934384</v>
          </cell>
          <cell r="K1591">
            <v>0</v>
          </cell>
          <cell r="L1591">
            <v>0</v>
          </cell>
          <cell r="M1591" t="str">
            <v>No.54</v>
          </cell>
        </row>
        <row r="1592">
          <cell r="A1592" t="str">
            <v>기계터파기(연암)</v>
          </cell>
          <cell r="B1592" t="str">
            <v>B.H0.7+브레이커</v>
          </cell>
          <cell r="C1592" t="str">
            <v>M3</v>
          </cell>
          <cell r="D1592">
            <v>1453.38</v>
          </cell>
          <cell r="E1592">
            <v>18400</v>
          </cell>
          <cell r="F1592">
            <v>26742192</v>
          </cell>
          <cell r="G1592">
            <v>2800</v>
          </cell>
          <cell r="H1592">
            <v>4069464</v>
          </cell>
          <cell r="I1592">
            <v>7300</v>
          </cell>
          <cell r="J1592">
            <v>10609674</v>
          </cell>
          <cell r="K1592">
            <v>8300</v>
          </cell>
          <cell r="L1592">
            <v>12063054</v>
          </cell>
          <cell r="M1592" t="str">
            <v>#.3</v>
          </cell>
        </row>
        <row r="1593">
          <cell r="A1593" t="str">
            <v>되메우기 및 다짐</v>
          </cell>
          <cell r="B1593" t="str">
            <v>B.H 0.7+플래이트 콤펙터</v>
          </cell>
          <cell r="C1593" t="str">
            <v>M3</v>
          </cell>
          <cell r="D1593">
            <v>1126.27</v>
          </cell>
          <cell r="E1593">
            <v>3500</v>
          </cell>
          <cell r="F1593">
            <v>3941945</v>
          </cell>
          <cell r="G1593">
            <v>400</v>
          </cell>
          <cell r="H1593">
            <v>450508</v>
          </cell>
          <cell r="I1593">
            <v>2600</v>
          </cell>
          <cell r="J1593">
            <v>2928302</v>
          </cell>
          <cell r="K1593">
            <v>500</v>
          </cell>
          <cell r="L1593">
            <v>563135</v>
          </cell>
          <cell r="M1593" t="str">
            <v>#.4</v>
          </cell>
        </row>
        <row r="1594">
          <cell r="A1594" t="str">
            <v>되메우기</v>
          </cell>
          <cell r="B1594" t="str">
            <v>인력</v>
          </cell>
          <cell r="C1594" t="str">
            <v>M3</v>
          </cell>
          <cell r="D1594">
            <v>92.03</v>
          </cell>
          <cell r="E1594">
            <v>3400</v>
          </cell>
          <cell r="F1594">
            <v>312902</v>
          </cell>
          <cell r="G1594">
            <v>0</v>
          </cell>
          <cell r="H1594">
            <v>0</v>
          </cell>
          <cell r="I1594">
            <v>3400</v>
          </cell>
          <cell r="J1594">
            <v>312902</v>
          </cell>
          <cell r="K1594">
            <v>0</v>
          </cell>
          <cell r="L1594">
            <v>0</v>
          </cell>
          <cell r="M1594" t="str">
            <v>No.72</v>
          </cell>
        </row>
        <row r="1595">
          <cell r="A1595" t="str">
            <v>사토운반:내부운반(L=5.0km)</v>
          </cell>
          <cell r="B1595" t="str">
            <v>B.H0.7 + D.T15</v>
          </cell>
          <cell r="C1595" t="str">
            <v>M3</v>
          </cell>
          <cell r="D1595">
            <v>596.79</v>
          </cell>
          <cell r="E1595">
            <v>2500</v>
          </cell>
          <cell r="F1595">
            <v>1491975</v>
          </cell>
          <cell r="G1595">
            <v>900</v>
          </cell>
          <cell r="H1595">
            <v>537111</v>
          </cell>
          <cell r="I1595">
            <v>700</v>
          </cell>
          <cell r="J1595">
            <v>417753</v>
          </cell>
          <cell r="K1595">
            <v>900</v>
          </cell>
          <cell r="L1595">
            <v>537111</v>
          </cell>
          <cell r="M1595" t="str">
            <v>#.24</v>
          </cell>
        </row>
        <row r="1596">
          <cell r="A1596" t="str">
            <v>사토운반:연암</v>
          </cell>
          <cell r="B1596" t="str">
            <v>B.H0.7 + D.T15</v>
          </cell>
          <cell r="C1596" t="str">
            <v>M3</v>
          </cell>
          <cell r="D1596">
            <v>1453.38</v>
          </cell>
          <cell r="E1596">
            <v>12000</v>
          </cell>
          <cell r="F1596">
            <v>17440560</v>
          </cell>
          <cell r="G1596">
            <v>4500</v>
          </cell>
          <cell r="H1596">
            <v>6540210</v>
          </cell>
          <cell r="I1596">
            <v>3500</v>
          </cell>
          <cell r="J1596">
            <v>5086830</v>
          </cell>
          <cell r="K1596">
            <v>4000</v>
          </cell>
          <cell r="L1596">
            <v>5813520</v>
          </cell>
          <cell r="M1596" t="str">
            <v>#.7</v>
          </cell>
        </row>
        <row r="1597">
          <cell r="A1597" t="str">
            <v>성토(토사)</v>
          </cell>
          <cell r="B1597" t="str">
            <v>발생토유용</v>
          </cell>
          <cell r="C1597" t="str">
            <v>M3</v>
          </cell>
          <cell r="D1597">
            <v>44.59</v>
          </cell>
          <cell r="E1597">
            <v>3000</v>
          </cell>
          <cell r="F1597">
            <v>133770</v>
          </cell>
          <cell r="G1597">
            <v>1100</v>
          </cell>
          <cell r="H1597">
            <v>49049</v>
          </cell>
          <cell r="I1597">
            <v>1100</v>
          </cell>
          <cell r="J1597">
            <v>49049</v>
          </cell>
          <cell r="K1597">
            <v>800</v>
          </cell>
          <cell r="L1597">
            <v>35672</v>
          </cell>
          <cell r="M1597" t="str">
            <v>#.9</v>
          </cell>
        </row>
        <row r="1598">
          <cell r="A1598" t="str">
            <v>절토(토사)</v>
          </cell>
          <cell r="B1598" t="str">
            <v>B.H0.7M3</v>
          </cell>
          <cell r="C1598" t="str">
            <v>M3</v>
          </cell>
          <cell r="D1598">
            <v>34.119999999999997</v>
          </cell>
          <cell r="E1598">
            <v>600</v>
          </cell>
          <cell r="F1598">
            <v>20472</v>
          </cell>
          <cell r="G1598">
            <v>100</v>
          </cell>
          <cell r="H1598">
            <v>3412</v>
          </cell>
          <cell r="I1598">
            <v>300</v>
          </cell>
          <cell r="J1598">
            <v>10236</v>
          </cell>
          <cell r="K1598">
            <v>200</v>
          </cell>
          <cell r="L1598">
            <v>6824</v>
          </cell>
          <cell r="M1598" t="str">
            <v>#.27</v>
          </cell>
        </row>
        <row r="1599">
          <cell r="A1599" t="str">
            <v>바닥면 고르기</v>
          </cell>
          <cell r="B1599" t="str">
            <v>연암</v>
          </cell>
          <cell r="C1599" t="str">
            <v>M2</v>
          </cell>
          <cell r="D1599">
            <v>194.18</v>
          </cell>
          <cell r="E1599">
            <v>5400</v>
          </cell>
          <cell r="F1599">
            <v>1048572</v>
          </cell>
          <cell r="G1599">
            <v>500</v>
          </cell>
          <cell r="H1599">
            <v>97090</v>
          </cell>
          <cell r="I1599">
            <v>4600</v>
          </cell>
          <cell r="J1599">
            <v>893228</v>
          </cell>
          <cell r="K1599">
            <v>300</v>
          </cell>
          <cell r="L1599">
            <v>58254</v>
          </cell>
          <cell r="M1599" t="str">
            <v>No.2</v>
          </cell>
        </row>
        <row r="1601">
          <cell r="A1601" t="str">
            <v>2. 구조물공</v>
          </cell>
          <cell r="F1601">
            <v>69416523</v>
          </cell>
          <cell r="H1601">
            <v>11875852</v>
          </cell>
          <cell r="J1601">
            <v>56698841</v>
          </cell>
          <cell r="L1601">
            <v>841830</v>
          </cell>
        </row>
        <row r="1602">
          <cell r="A1602" t="str">
            <v>레미콘타설</v>
          </cell>
          <cell r="B1602" t="str">
            <v>무근구조물</v>
          </cell>
          <cell r="C1602" t="str">
            <v>M3</v>
          </cell>
          <cell r="D1602">
            <v>14.11</v>
          </cell>
          <cell r="E1602">
            <v>21700</v>
          </cell>
          <cell r="F1602">
            <v>306187</v>
          </cell>
          <cell r="G1602">
            <v>400</v>
          </cell>
          <cell r="H1602">
            <v>5644</v>
          </cell>
          <cell r="I1602">
            <v>21000</v>
          </cell>
          <cell r="J1602">
            <v>296310</v>
          </cell>
          <cell r="K1602">
            <v>300</v>
          </cell>
          <cell r="L1602">
            <v>4233</v>
          </cell>
          <cell r="M1602" t="str">
            <v>No.10</v>
          </cell>
        </row>
        <row r="1603">
          <cell r="A1603" t="str">
            <v>레미콘타설</v>
          </cell>
          <cell r="B1603" t="str">
            <v>철근구조물</v>
          </cell>
          <cell r="C1603" t="str">
            <v>M3</v>
          </cell>
          <cell r="D1603">
            <v>357.55</v>
          </cell>
          <cell r="E1603">
            <v>16000</v>
          </cell>
          <cell r="F1603">
            <v>5720800</v>
          </cell>
          <cell r="G1603">
            <v>0</v>
          </cell>
          <cell r="H1603">
            <v>0</v>
          </cell>
          <cell r="I1603">
            <v>16000</v>
          </cell>
          <cell r="J1603">
            <v>5720800</v>
          </cell>
          <cell r="K1603">
            <v>0</v>
          </cell>
          <cell r="L1603">
            <v>0</v>
          </cell>
          <cell r="M1603" t="str">
            <v>No.14</v>
          </cell>
        </row>
        <row r="1604">
          <cell r="A1604" t="str">
            <v>합판거푸집</v>
          </cell>
          <cell r="B1604" t="str">
            <v>0-7m:6회</v>
          </cell>
          <cell r="C1604" t="str">
            <v>M2</v>
          </cell>
          <cell r="D1604">
            <v>5.77</v>
          </cell>
          <cell r="E1604">
            <v>17100</v>
          </cell>
          <cell r="F1604">
            <v>98667</v>
          </cell>
          <cell r="G1604">
            <v>5300</v>
          </cell>
          <cell r="H1604">
            <v>30581</v>
          </cell>
          <cell r="I1604">
            <v>11800</v>
          </cell>
          <cell r="J1604">
            <v>68086</v>
          </cell>
          <cell r="K1604">
            <v>0</v>
          </cell>
          <cell r="L1604">
            <v>0</v>
          </cell>
          <cell r="M1604" t="str">
            <v>No.11</v>
          </cell>
        </row>
        <row r="1605">
          <cell r="A1605" t="str">
            <v>합판거푸집</v>
          </cell>
          <cell r="B1605" t="str">
            <v>0-7m:3회</v>
          </cell>
          <cell r="C1605" t="str">
            <v>M2</v>
          </cell>
          <cell r="D1605">
            <v>405.28</v>
          </cell>
          <cell r="E1605">
            <v>12000</v>
          </cell>
          <cell r="F1605">
            <v>4863360</v>
          </cell>
          <cell r="G1605">
            <v>4000</v>
          </cell>
          <cell r="H1605">
            <v>1621120</v>
          </cell>
          <cell r="I1605">
            <v>8000</v>
          </cell>
          <cell r="J1605">
            <v>3242240</v>
          </cell>
          <cell r="K1605">
            <v>0</v>
          </cell>
          <cell r="L1605">
            <v>0</v>
          </cell>
          <cell r="M1605" t="str">
            <v>No.15</v>
          </cell>
        </row>
        <row r="1606">
          <cell r="A1606" t="str">
            <v>폼타이 합판거푸집</v>
          </cell>
          <cell r="B1606" t="str">
            <v>0-7m:T=500:3회</v>
          </cell>
          <cell r="C1606" t="str">
            <v>M2</v>
          </cell>
          <cell r="D1606">
            <v>277.70999999999998</v>
          </cell>
          <cell r="E1606">
            <v>18700</v>
          </cell>
          <cell r="F1606">
            <v>5193177</v>
          </cell>
          <cell r="G1606">
            <v>6700</v>
          </cell>
          <cell r="H1606">
            <v>1860657</v>
          </cell>
          <cell r="I1606">
            <v>12000</v>
          </cell>
          <cell r="J1606">
            <v>3332520</v>
          </cell>
          <cell r="K1606">
            <v>0</v>
          </cell>
          <cell r="L1606">
            <v>0</v>
          </cell>
          <cell r="M1606" t="str">
            <v>No.92</v>
          </cell>
        </row>
        <row r="1607">
          <cell r="A1607" t="str">
            <v>폼타이 합판거푸집</v>
          </cell>
          <cell r="B1607" t="str">
            <v>0-7m:T=400:3회</v>
          </cell>
          <cell r="C1607" t="str">
            <v>M2</v>
          </cell>
          <cell r="D1607">
            <v>313.74</v>
          </cell>
          <cell r="E1607">
            <v>18500</v>
          </cell>
          <cell r="F1607">
            <v>5804190</v>
          </cell>
          <cell r="G1607">
            <v>6600</v>
          </cell>
          <cell r="H1607">
            <v>2070684</v>
          </cell>
          <cell r="I1607">
            <v>11900</v>
          </cell>
          <cell r="J1607">
            <v>3733506</v>
          </cell>
          <cell r="K1607">
            <v>0</v>
          </cell>
          <cell r="L1607">
            <v>0</v>
          </cell>
          <cell r="M1607" t="str">
            <v>No.73</v>
          </cell>
        </row>
        <row r="1608">
          <cell r="A1608" t="str">
            <v>폼타이 합판거푸집</v>
          </cell>
          <cell r="B1608" t="str">
            <v>0-7m:T=300:3회</v>
          </cell>
          <cell r="C1608" t="str">
            <v>M2</v>
          </cell>
          <cell r="D1608">
            <v>100.08</v>
          </cell>
          <cell r="E1608">
            <v>18600</v>
          </cell>
          <cell r="F1608">
            <v>1861488</v>
          </cell>
          <cell r="G1608">
            <v>6600</v>
          </cell>
          <cell r="H1608">
            <v>660528</v>
          </cell>
          <cell r="I1608">
            <v>12000</v>
          </cell>
          <cell r="J1608">
            <v>1200960</v>
          </cell>
          <cell r="K1608">
            <v>0</v>
          </cell>
          <cell r="L1608">
            <v>0</v>
          </cell>
          <cell r="M1608" t="str">
            <v>No.74</v>
          </cell>
        </row>
        <row r="1609">
          <cell r="A1609" t="str">
            <v>강관동바리(3개월)</v>
          </cell>
          <cell r="B1609" t="str">
            <v>H=4.2-7.2M</v>
          </cell>
          <cell r="C1609" t="str">
            <v>공M3</v>
          </cell>
          <cell r="D1609">
            <v>39.56</v>
          </cell>
          <cell r="E1609">
            <v>7500</v>
          </cell>
          <cell r="F1609">
            <v>296700</v>
          </cell>
          <cell r="G1609">
            <v>200</v>
          </cell>
          <cell r="H1609">
            <v>7912</v>
          </cell>
          <cell r="I1609">
            <v>7300</v>
          </cell>
          <cell r="J1609">
            <v>288788</v>
          </cell>
          <cell r="K1609">
            <v>0</v>
          </cell>
          <cell r="L1609">
            <v>0</v>
          </cell>
          <cell r="M1609" t="str">
            <v>No.93</v>
          </cell>
        </row>
        <row r="1610">
          <cell r="A1610" t="str">
            <v>강관동바리(3개월)</v>
          </cell>
          <cell r="B1610" t="str">
            <v>H=0-4.2M</v>
          </cell>
          <cell r="C1610" t="str">
            <v>공M3</v>
          </cell>
          <cell r="D1610">
            <v>432.5</v>
          </cell>
          <cell r="E1610">
            <v>6300</v>
          </cell>
          <cell r="F1610">
            <v>2724750</v>
          </cell>
          <cell r="G1610">
            <v>200</v>
          </cell>
          <cell r="H1610">
            <v>86500</v>
          </cell>
          <cell r="I1610">
            <v>6100</v>
          </cell>
          <cell r="J1610">
            <v>2638250</v>
          </cell>
          <cell r="K1610">
            <v>0</v>
          </cell>
          <cell r="L1610">
            <v>0</v>
          </cell>
          <cell r="M1610" t="str">
            <v>No.21</v>
          </cell>
        </row>
        <row r="1611">
          <cell r="A1611" t="str">
            <v>강관비계</v>
          </cell>
          <cell r="B1611" t="str">
            <v>3개월</v>
          </cell>
          <cell r="C1611" t="str">
            <v>M2</v>
          </cell>
          <cell r="D1611">
            <v>303.88</v>
          </cell>
          <cell r="E1611">
            <v>9200</v>
          </cell>
          <cell r="F1611">
            <v>2795696</v>
          </cell>
          <cell r="G1611">
            <v>2300</v>
          </cell>
          <cell r="H1611">
            <v>698924</v>
          </cell>
          <cell r="I1611">
            <v>6600</v>
          </cell>
          <cell r="J1611">
            <v>2005608</v>
          </cell>
          <cell r="K1611">
            <v>300</v>
          </cell>
          <cell r="L1611">
            <v>91164</v>
          </cell>
          <cell r="M1611" t="str">
            <v>No.33</v>
          </cell>
        </row>
        <row r="1612">
          <cell r="A1612" t="str">
            <v>시공이음 설치</v>
          </cell>
          <cell r="B1612" t="str">
            <v>PVC,B=230X5mm</v>
          </cell>
          <cell r="C1612" t="str">
            <v>M</v>
          </cell>
          <cell r="D1612">
            <v>85.1</v>
          </cell>
          <cell r="E1612">
            <v>14600</v>
          </cell>
          <cell r="F1612">
            <v>1242460</v>
          </cell>
          <cell r="G1612">
            <v>3400</v>
          </cell>
          <cell r="H1612">
            <v>289340</v>
          </cell>
          <cell r="I1612">
            <v>11200</v>
          </cell>
          <cell r="J1612">
            <v>953120</v>
          </cell>
          <cell r="K1612">
            <v>0</v>
          </cell>
          <cell r="L1612">
            <v>0</v>
          </cell>
          <cell r="M1612" t="str">
            <v>No.75</v>
          </cell>
        </row>
        <row r="1613">
          <cell r="A1613" t="str">
            <v>시공이음면정리(치핑)</v>
          </cell>
          <cell r="B1613" t="str">
            <v>인력</v>
          </cell>
          <cell r="C1613" t="str">
            <v>M2</v>
          </cell>
          <cell r="D1613">
            <v>38.74</v>
          </cell>
          <cell r="E1613">
            <v>19000</v>
          </cell>
          <cell r="F1613">
            <v>736060</v>
          </cell>
          <cell r="G1613">
            <v>500</v>
          </cell>
          <cell r="H1613">
            <v>19370</v>
          </cell>
          <cell r="I1613">
            <v>18500</v>
          </cell>
          <cell r="J1613">
            <v>716690</v>
          </cell>
          <cell r="K1613">
            <v>0</v>
          </cell>
          <cell r="L1613">
            <v>0</v>
          </cell>
          <cell r="M1613" t="str">
            <v>No.22</v>
          </cell>
        </row>
        <row r="1614">
          <cell r="A1614" t="str">
            <v>스페이서(T=110MM)</v>
          </cell>
          <cell r="C1614" t="str">
            <v>EA</v>
          </cell>
          <cell r="D1614">
            <v>347</v>
          </cell>
          <cell r="E1614">
            <v>90</v>
          </cell>
          <cell r="F1614">
            <v>31230</v>
          </cell>
          <cell r="G1614">
            <v>90</v>
          </cell>
          <cell r="H1614">
            <v>31230</v>
          </cell>
          <cell r="I1614">
            <v>0</v>
          </cell>
          <cell r="J1614">
            <v>0</v>
          </cell>
          <cell r="K1614">
            <v>0</v>
          </cell>
          <cell r="L1614">
            <v>0</v>
          </cell>
        </row>
        <row r="1615">
          <cell r="A1615" t="str">
            <v>스페이서(T=80MM)</v>
          </cell>
          <cell r="C1615" t="str">
            <v>EA</v>
          </cell>
          <cell r="D1615">
            <v>2961</v>
          </cell>
          <cell r="E1615">
            <v>60</v>
          </cell>
          <cell r="F1615">
            <v>177660</v>
          </cell>
          <cell r="G1615">
            <v>60</v>
          </cell>
          <cell r="H1615">
            <v>177660</v>
          </cell>
          <cell r="I1615">
            <v>0</v>
          </cell>
          <cell r="J1615">
            <v>0</v>
          </cell>
          <cell r="K1615">
            <v>0</v>
          </cell>
          <cell r="L1615">
            <v>0</v>
          </cell>
        </row>
        <row r="1616">
          <cell r="A1616" t="str">
            <v>폼타이거푸집 구멍체움</v>
          </cell>
          <cell r="C1616" t="str">
            <v>EA</v>
          </cell>
          <cell r="D1616">
            <v>740</v>
          </cell>
          <cell r="E1616">
            <v>250</v>
          </cell>
          <cell r="F1616">
            <v>185000</v>
          </cell>
          <cell r="G1616">
            <v>0</v>
          </cell>
          <cell r="H1616">
            <v>0</v>
          </cell>
          <cell r="I1616">
            <v>250</v>
          </cell>
          <cell r="J1616">
            <v>185000</v>
          </cell>
          <cell r="K1616">
            <v>0</v>
          </cell>
          <cell r="L1616">
            <v>0</v>
          </cell>
          <cell r="M1616" t="str">
            <v>No.76</v>
          </cell>
        </row>
        <row r="1617">
          <cell r="A1617" t="str">
            <v>에폭시방수</v>
          </cell>
          <cell r="B1617" t="str">
            <v>수용성에폭시3회</v>
          </cell>
          <cell r="C1617" t="str">
            <v>M2</v>
          </cell>
          <cell r="D1617">
            <v>232.54</v>
          </cell>
          <cell r="E1617">
            <v>19600</v>
          </cell>
          <cell r="F1617">
            <v>4557784</v>
          </cell>
          <cell r="G1617">
            <v>10300</v>
          </cell>
          <cell r="H1617">
            <v>2395162</v>
          </cell>
          <cell r="I1617">
            <v>9300</v>
          </cell>
          <cell r="J1617">
            <v>2162622</v>
          </cell>
          <cell r="K1617">
            <v>0</v>
          </cell>
          <cell r="L1617">
            <v>0</v>
          </cell>
          <cell r="M1617" t="str">
            <v>No.77</v>
          </cell>
        </row>
        <row r="1618">
          <cell r="A1618" t="str">
            <v>S.T.S Plate C.설치(TYPE-A)</v>
          </cell>
          <cell r="B1618" t="str">
            <v>1000X600</v>
          </cell>
          <cell r="C1618" t="str">
            <v>EA</v>
          </cell>
          <cell r="D1618">
            <v>2</v>
          </cell>
          <cell r="E1618">
            <v>193800</v>
          </cell>
          <cell r="F1618">
            <v>387600</v>
          </cell>
          <cell r="G1618">
            <v>99600</v>
          </cell>
          <cell r="H1618">
            <v>199200</v>
          </cell>
          <cell r="I1618">
            <v>84300</v>
          </cell>
          <cell r="J1618">
            <v>168600</v>
          </cell>
          <cell r="K1618">
            <v>9900</v>
          </cell>
          <cell r="L1618">
            <v>19800</v>
          </cell>
          <cell r="M1618" t="str">
            <v>No.94</v>
          </cell>
        </row>
        <row r="1619">
          <cell r="A1619" t="str">
            <v>S.T.S Plate C.설치(TYPE-B)</v>
          </cell>
          <cell r="B1619" t="str">
            <v>1300X1300</v>
          </cell>
          <cell r="C1619" t="str">
            <v>EA</v>
          </cell>
          <cell r="D1619">
            <v>3</v>
          </cell>
          <cell r="E1619">
            <v>295900</v>
          </cell>
          <cell r="F1619">
            <v>887700</v>
          </cell>
          <cell r="G1619">
            <v>180000</v>
          </cell>
          <cell r="H1619">
            <v>540000</v>
          </cell>
          <cell r="I1619">
            <v>96500</v>
          </cell>
          <cell r="J1619">
            <v>289500</v>
          </cell>
          <cell r="K1619">
            <v>19400</v>
          </cell>
          <cell r="L1619">
            <v>58200</v>
          </cell>
          <cell r="M1619" t="str">
            <v>No.95</v>
          </cell>
        </row>
        <row r="1620">
          <cell r="A1620" t="str">
            <v>S.T.S Plate C.설치(TYPE-D)</v>
          </cell>
          <cell r="B1620" t="str">
            <v>1500X700</v>
          </cell>
          <cell r="C1620" t="str">
            <v>EA</v>
          </cell>
          <cell r="D1620">
            <v>2</v>
          </cell>
          <cell r="E1620">
            <v>227900</v>
          </cell>
          <cell r="F1620">
            <v>455800</v>
          </cell>
          <cell r="G1620">
            <v>130000</v>
          </cell>
          <cell r="H1620">
            <v>260000</v>
          </cell>
          <cell r="I1620">
            <v>85800</v>
          </cell>
          <cell r="J1620">
            <v>171600</v>
          </cell>
          <cell r="K1620">
            <v>12100</v>
          </cell>
          <cell r="L1620">
            <v>24200</v>
          </cell>
          <cell r="M1620" t="str">
            <v>No.96</v>
          </cell>
        </row>
        <row r="1621">
          <cell r="A1621" t="str">
            <v>S.T.S Plate C.설치(TYPE-D)</v>
          </cell>
          <cell r="B1621" t="str">
            <v>1200X600</v>
          </cell>
          <cell r="C1621" t="str">
            <v>EA</v>
          </cell>
          <cell r="D1621">
            <v>1</v>
          </cell>
          <cell r="E1621">
            <v>213200</v>
          </cell>
          <cell r="F1621">
            <v>213200</v>
          </cell>
          <cell r="G1621">
            <v>120000</v>
          </cell>
          <cell r="H1621">
            <v>120000</v>
          </cell>
          <cell r="I1621">
            <v>81300</v>
          </cell>
          <cell r="J1621">
            <v>81300</v>
          </cell>
          <cell r="K1621">
            <v>11900</v>
          </cell>
          <cell r="L1621">
            <v>11900</v>
          </cell>
          <cell r="M1621" t="str">
            <v>No.97</v>
          </cell>
        </row>
        <row r="1622">
          <cell r="A1622" t="str">
            <v>S.T.S Plate C.설치(TYPE-A)</v>
          </cell>
          <cell r="B1622" t="str">
            <v>1000X1000</v>
          </cell>
          <cell r="C1622" t="str">
            <v>EA</v>
          </cell>
          <cell r="D1622">
            <v>1</v>
          </cell>
          <cell r="E1622">
            <v>223000</v>
          </cell>
          <cell r="F1622">
            <v>223000</v>
          </cell>
          <cell r="G1622">
            <v>128000</v>
          </cell>
          <cell r="H1622">
            <v>128000</v>
          </cell>
          <cell r="I1622">
            <v>83000</v>
          </cell>
          <cell r="J1622">
            <v>83000</v>
          </cell>
          <cell r="K1622">
            <v>12000</v>
          </cell>
          <cell r="L1622">
            <v>12000</v>
          </cell>
          <cell r="M1622" t="str">
            <v>No.98</v>
          </cell>
        </row>
        <row r="1623">
          <cell r="A1623" t="str">
            <v>흙채움</v>
          </cell>
          <cell r="C1623" t="str">
            <v>M3</v>
          </cell>
          <cell r="D1623">
            <v>56.7</v>
          </cell>
          <cell r="E1623">
            <v>1200</v>
          </cell>
          <cell r="F1623">
            <v>68040</v>
          </cell>
          <cell r="G1623">
            <v>200</v>
          </cell>
          <cell r="H1623">
            <v>11340</v>
          </cell>
          <cell r="I1623">
            <v>600</v>
          </cell>
          <cell r="J1623">
            <v>34020</v>
          </cell>
          <cell r="K1623">
            <v>400</v>
          </cell>
          <cell r="L1623">
            <v>22680</v>
          </cell>
          <cell r="M1623" t="str">
            <v>#.29</v>
          </cell>
        </row>
        <row r="1624">
          <cell r="A1624" t="str">
            <v>사다리설치(STS)</v>
          </cell>
          <cell r="C1624" t="str">
            <v>M</v>
          </cell>
          <cell r="D1624">
            <v>5.45</v>
          </cell>
          <cell r="E1624">
            <v>10900</v>
          </cell>
          <cell r="F1624">
            <v>59405</v>
          </cell>
          <cell r="G1624">
            <v>6600</v>
          </cell>
          <cell r="H1624">
            <v>35970</v>
          </cell>
          <cell r="I1624">
            <v>4100</v>
          </cell>
          <cell r="J1624">
            <v>22345</v>
          </cell>
          <cell r="K1624">
            <v>200</v>
          </cell>
          <cell r="L1624">
            <v>1090</v>
          </cell>
          <cell r="M1624" t="str">
            <v>No.19</v>
          </cell>
        </row>
        <row r="1625">
          <cell r="A1625" t="str">
            <v>수팽창고무지수판 설치</v>
          </cell>
          <cell r="B1625" t="str">
            <v>20X10</v>
          </cell>
          <cell r="C1625" t="str">
            <v>M</v>
          </cell>
          <cell r="D1625">
            <v>4.24</v>
          </cell>
          <cell r="E1625">
            <v>3900</v>
          </cell>
          <cell r="F1625">
            <v>16536</v>
          </cell>
          <cell r="G1625">
            <v>3100</v>
          </cell>
          <cell r="H1625">
            <v>13144</v>
          </cell>
          <cell r="I1625">
            <v>800</v>
          </cell>
          <cell r="J1625">
            <v>3392</v>
          </cell>
          <cell r="K1625">
            <v>0</v>
          </cell>
          <cell r="L1625">
            <v>0</v>
          </cell>
          <cell r="M1625" t="str">
            <v>No.23</v>
          </cell>
        </row>
        <row r="1626">
          <cell r="A1626" t="str">
            <v>P.V.C 파이프(VG1)</v>
          </cell>
          <cell r="B1626" t="str">
            <v>Φ100M/M</v>
          </cell>
          <cell r="C1626" t="str">
            <v>M</v>
          </cell>
          <cell r="D1626">
            <v>1.65</v>
          </cell>
          <cell r="E1626">
            <v>6800</v>
          </cell>
          <cell r="F1626">
            <v>11220</v>
          </cell>
          <cell r="G1626">
            <v>6500</v>
          </cell>
          <cell r="H1626">
            <v>10725</v>
          </cell>
          <cell r="I1626">
            <v>300</v>
          </cell>
          <cell r="J1626">
            <v>495</v>
          </cell>
          <cell r="K1626">
            <v>0</v>
          </cell>
          <cell r="L1626">
            <v>0</v>
          </cell>
        </row>
        <row r="1627">
          <cell r="A1627" t="str">
            <v>P.V.C 파이프(VG1)</v>
          </cell>
          <cell r="B1627" t="str">
            <v>φ150M/M</v>
          </cell>
          <cell r="C1627" t="str">
            <v>M</v>
          </cell>
          <cell r="D1627">
            <v>1.2</v>
          </cell>
          <cell r="E1627">
            <v>13400</v>
          </cell>
          <cell r="F1627">
            <v>16080</v>
          </cell>
          <cell r="G1627">
            <v>12700</v>
          </cell>
          <cell r="H1627">
            <v>15240</v>
          </cell>
          <cell r="I1627">
            <v>700</v>
          </cell>
          <cell r="J1627">
            <v>840</v>
          </cell>
          <cell r="K1627">
            <v>0</v>
          </cell>
          <cell r="L1627">
            <v>0</v>
          </cell>
        </row>
        <row r="1628">
          <cell r="A1628" t="str">
            <v>P.V.C 파이프(VG1)</v>
          </cell>
          <cell r="B1628" t="str">
            <v>Φ300M/M</v>
          </cell>
          <cell r="C1628" t="str">
            <v>M</v>
          </cell>
          <cell r="D1628">
            <v>0.6</v>
          </cell>
          <cell r="E1628">
            <v>41800</v>
          </cell>
          <cell r="F1628">
            <v>25080</v>
          </cell>
          <cell r="G1628">
            <v>39400</v>
          </cell>
          <cell r="H1628">
            <v>23640</v>
          </cell>
          <cell r="I1628">
            <v>2400</v>
          </cell>
          <cell r="J1628">
            <v>1440</v>
          </cell>
          <cell r="K1628">
            <v>0</v>
          </cell>
          <cell r="L1628">
            <v>0</v>
          </cell>
        </row>
        <row r="1629">
          <cell r="A1629" t="str">
            <v>난간설치(TYPE-B수평)</v>
          </cell>
          <cell r="C1629" t="str">
            <v>M</v>
          </cell>
          <cell r="D1629">
            <v>7.3</v>
          </cell>
          <cell r="E1629">
            <v>45400</v>
          </cell>
          <cell r="F1629">
            <v>331420</v>
          </cell>
          <cell r="G1629">
            <v>8200</v>
          </cell>
          <cell r="H1629">
            <v>59860</v>
          </cell>
          <cell r="I1629">
            <v>36000</v>
          </cell>
          <cell r="J1629">
            <v>262800</v>
          </cell>
          <cell r="K1629">
            <v>1200</v>
          </cell>
          <cell r="L1629">
            <v>8760</v>
          </cell>
          <cell r="M1629" t="str">
            <v>No.99</v>
          </cell>
        </row>
        <row r="1630">
          <cell r="A1630" t="str">
            <v>난간설치(TYPE-A경사)</v>
          </cell>
          <cell r="C1630" t="str">
            <v>M</v>
          </cell>
          <cell r="D1630">
            <v>11.38</v>
          </cell>
          <cell r="E1630">
            <v>45400</v>
          </cell>
          <cell r="F1630">
            <v>516652</v>
          </cell>
          <cell r="G1630">
            <v>8200</v>
          </cell>
          <cell r="H1630">
            <v>93316</v>
          </cell>
          <cell r="I1630">
            <v>36000</v>
          </cell>
          <cell r="J1630">
            <v>409680</v>
          </cell>
          <cell r="K1630">
            <v>1200</v>
          </cell>
          <cell r="L1630">
            <v>13656</v>
          </cell>
          <cell r="M1630" t="str">
            <v>No.100</v>
          </cell>
        </row>
        <row r="1631">
          <cell r="A1631" t="str">
            <v>철근가공및조립</v>
          </cell>
          <cell r="B1631" t="str">
            <v>복잡</v>
          </cell>
          <cell r="C1631" t="str">
            <v>TON</v>
          </cell>
          <cell r="D1631">
            <v>82.021000000000001</v>
          </cell>
          <cell r="E1631">
            <v>361000</v>
          </cell>
          <cell r="F1631">
            <v>29609581</v>
          </cell>
          <cell r="G1631">
            <v>5000</v>
          </cell>
          <cell r="H1631">
            <v>410105</v>
          </cell>
          <cell r="I1631">
            <v>349000</v>
          </cell>
          <cell r="J1631">
            <v>28625329</v>
          </cell>
          <cell r="K1631">
            <v>7000</v>
          </cell>
          <cell r="L1631">
            <v>574147</v>
          </cell>
          <cell r="M1631" t="str">
            <v>No.81</v>
          </cell>
        </row>
        <row r="1633">
          <cell r="A1633" t="str">
            <v>3. 부대시설공</v>
          </cell>
          <cell r="F1633">
            <v>22214303</v>
          </cell>
          <cell r="H1633">
            <v>8128924</v>
          </cell>
          <cell r="J1633">
            <v>13855855</v>
          </cell>
          <cell r="L1633">
            <v>229524</v>
          </cell>
        </row>
        <row r="1634">
          <cell r="A1634" t="str">
            <v>가. U형 측구</v>
          </cell>
          <cell r="F1634">
            <v>5917514</v>
          </cell>
          <cell r="H1634">
            <v>3324002</v>
          </cell>
          <cell r="J1634">
            <v>2560944</v>
          </cell>
          <cell r="L1634">
            <v>32568</v>
          </cell>
        </row>
        <row r="1635">
          <cell r="A1635" t="str">
            <v>레미콘타설</v>
          </cell>
          <cell r="B1635" t="str">
            <v>철근구조물</v>
          </cell>
          <cell r="C1635" t="str">
            <v>M3</v>
          </cell>
          <cell r="D1635">
            <v>15.25</v>
          </cell>
          <cell r="E1635">
            <v>16000</v>
          </cell>
          <cell r="F1635">
            <v>244000</v>
          </cell>
          <cell r="G1635">
            <v>0</v>
          </cell>
          <cell r="H1635">
            <v>0</v>
          </cell>
          <cell r="I1635">
            <v>16000</v>
          </cell>
          <cell r="J1635">
            <v>244000</v>
          </cell>
          <cell r="K1635">
            <v>0</v>
          </cell>
          <cell r="L1635">
            <v>0</v>
          </cell>
          <cell r="M1635" t="str">
            <v>No.14</v>
          </cell>
        </row>
        <row r="1636">
          <cell r="A1636" t="str">
            <v>레미콘타설</v>
          </cell>
          <cell r="B1636" t="str">
            <v>무근구조물</v>
          </cell>
          <cell r="C1636" t="str">
            <v>M3</v>
          </cell>
          <cell r="D1636">
            <v>4.6399999999999997</v>
          </cell>
          <cell r="E1636">
            <v>21700</v>
          </cell>
          <cell r="F1636">
            <v>100688</v>
          </cell>
          <cell r="G1636">
            <v>400</v>
          </cell>
          <cell r="H1636">
            <v>1856</v>
          </cell>
          <cell r="I1636">
            <v>21000</v>
          </cell>
          <cell r="J1636">
            <v>97440</v>
          </cell>
          <cell r="K1636">
            <v>300</v>
          </cell>
          <cell r="L1636">
            <v>1392</v>
          </cell>
          <cell r="M1636" t="str">
            <v>No.10</v>
          </cell>
        </row>
        <row r="1637">
          <cell r="A1637" t="str">
            <v>합판거푸집</v>
          </cell>
          <cell r="B1637" t="str">
            <v>0-7m:3회</v>
          </cell>
          <cell r="C1637" t="str">
            <v>M2</v>
          </cell>
          <cell r="D1637">
            <v>125.97</v>
          </cell>
          <cell r="E1637">
            <v>12000</v>
          </cell>
          <cell r="F1637">
            <v>1511640</v>
          </cell>
          <cell r="G1637">
            <v>4000</v>
          </cell>
          <cell r="H1637">
            <v>503880</v>
          </cell>
          <cell r="I1637">
            <v>8000</v>
          </cell>
          <cell r="J1637">
            <v>1007760</v>
          </cell>
          <cell r="K1637">
            <v>0</v>
          </cell>
          <cell r="L1637">
            <v>0</v>
          </cell>
          <cell r="M1637" t="str">
            <v>No.15</v>
          </cell>
        </row>
        <row r="1638">
          <cell r="A1638" t="str">
            <v>합판거푸집</v>
          </cell>
          <cell r="B1638" t="str">
            <v>0-7m:6회</v>
          </cell>
          <cell r="C1638" t="str">
            <v>M2</v>
          </cell>
          <cell r="D1638">
            <v>13.26</v>
          </cell>
          <cell r="E1638">
            <v>17100</v>
          </cell>
          <cell r="F1638">
            <v>226746</v>
          </cell>
          <cell r="G1638">
            <v>5300</v>
          </cell>
          <cell r="H1638">
            <v>70278</v>
          </cell>
          <cell r="I1638">
            <v>11800</v>
          </cell>
          <cell r="J1638">
            <v>156468</v>
          </cell>
          <cell r="K1638">
            <v>0</v>
          </cell>
          <cell r="L1638">
            <v>0</v>
          </cell>
          <cell r="M1638" t="str">
            <v>No.11</v>
          </cell>
        </row>
        <row r="1639">
          <cell r="A1639" t="str">
            <v>철근가공및조립</v>
          </cell>
          <cell r="B1639" t="str">
            <v>간단</v>
          </cell>
          <cell r="C1639" t="str">
            <v>TON</v>
          </cell>
          <cell r="D1639">
            <v>0.79600000000000004</v>
          </cell>
          <cell r="E1639">
            <v>290000</v>
          </cell>
          <cell r="F1639">
            <v>230840</v>
          </cell>
          <cell r="G1639">
            <v>3000</v>
          </cell>
          <cell r="H1639">
            <v>2388</v>
          </cell>
          <cell r="I1639">
            <v>281000</v>
          </cell>
          <cell r="J1639">
            <v>223676</v>
          </cell>
          <cell r="K1639">
            <v>6000</v>
          </cell>
          <cell r="L1639">
            <v>4776</v>
          </cell>
          <cell r="M1639" t="str">
            <v>No.82</v>
          </cell>
        </row>
        <row r="1640">
          <cell r="A1640" t="str">
            <v>그레이팅 뚜껑설치</v>
          </cell>
          <cell r="B1640" t="str">
            <v>500X1000mm</v>
          </cell>
          <cell r="C1640" t="str">
            <v>개소</v>
          </cell>
          <cell r="D1640">
            <v>66</v>
          </cell>
          <cell r="E1640">
            <v>54600</v>
          </cell>
          <cell r="F1640">
            <v>3603600</v>
          </cell>
          <cell r="G1640">
            <v>41600</v>
          </cell>
          <cell r="H1640">
            <v>2745600</v>
          </cell>
          <cell r="I1640">
            <v>12600</v>
          </cell>
          <cell r="J1640">
            <v>831600</v>
          </cell>
          <cell r="K1640">
            <v>400</v>
          </cell>
          <cell r="L1640">
            <v>26400</v>
          </cell>
          <cell r="M1640" t="str">
            <v>No.83</v>
          </cell>
        </row>
        <row r="1642">
          <cell r="A1642" t="str">
            <v>나. 돌담쌓기</v>
          </cell>
          <cell r="F1642">
            <v>5475268</v>
          </cell>
          <cell r="H1642">
            <v>118870</v>
          </cell>
          <cell r="J1642">
            <v>5259552</v>
          </cell>
          <cell r="L1642">
            <v>96846</v>
          </cell>
        </row>
        <row r="1643">
          <cell r="A1643" t="str">
            <v>레미콘타설</v>
          </cell>
          <cell r="B1643" t="str">
            <v>무근구조물</v>
          </cell>
          <cell r="C1643" t="str">
            <v>M3</v>
          </cell>
          <cell r="D1643">
            <v>5.0199999999999996</v>
          </cell>
          <cell r="E1643">
            <v>21700</v>
          </cell>
          <cell r="F1643">
            <v>108934</v>
          </cell>
          <cell r="G1643">
            <v>400</v>
          </cell>
          <cell r="H1643">
            <v>2008</v>
          </cell>
          <cell r="I1643">
            <v>21000</v>
          </cell>
          <cell r="J1643">
            <v>105420</v>
          </cell>
          <cell r="K1643">
            <v>300</v>
          </cell>
          <cell r="L1643">
            <v>1506</v>
          </cell>
          <cell r="M1643" t="str">
            <v>No.10</v>
          </cell>
        </row>
        <row r="1644">
          <cell r="A1644" t="str">
            <v>합판거푸집</v>
          </cell>
          <cell r="B1644" t="str">
            <v>0-7m:6회</v>
          </cell>
          <cell r="C1644" t="str">
            <v>M2</v>
          </cell>
          <cell r="D1644">
            <v>14.34</v>
          </cell>
          <cell r="E1644">
            <v>17100</v>
          </cell>
          <cell r="F1644">
            <v>245214</v>
          </cell>
          <cell r="G1644">
            <v>5300</v>
          </cell>
          <cell r="H1644">
            <v>76002</v>
          </cell>
          <cell r="I1644">
            <v>11800</v>
          </cell>
          <cell r="J1644">
            <v>169212</v>
          </cell>
          <cell r="K1644">
            <v>0</v>
          </cell>
          <cell r="L1644">
            <v>0</v>
          </cell>
          <cell r="M1644" t="str">
            <v>No.11</v>
          </cell>
        </row>
        <row r="1645">
          <cell r="A1645" t="str">
            <v>돌담쌓기(파쇄암활용)</v>
          </cell>
          <cell r="B1645" t="str">
            <v>B0.5 X H1.9</v>
          </cell>
          <cell r="C1645" t="str">
            <v>M2</v>
          </cell>
          <cell r="D1645">
            <v>136.19999999999999</v>
          </cell>
          <cell r="E1645">
            <v>37600</v>
          </cell>
          <cell r="F1645">
            <v>5121120</v>
          </cell>
          <cell r="G1645">
            <v>300</v>
          </cell>
          <cell r="H1645">
            <v>40860</v>
          </cell>
          <cell r="I1645">
            <v>36600</v>
          </cell>
          <cell r="J1645">
            <v>4984920</v>
          </cell>
          <cell r="K1645">
            <v>700</v>
          </cell>
          <cell r="L1645">
            <v>95340</v>
          </cell>
          <cell r="M1645" t="str">
            <v>No.85</v>
          </cell>
        </row>
        <row r="1647">
          <cell r="A1647" t="str">
            <v>다. 출입문 설치</v>
          </cell>
          <cell r="F1647">
            <v>1405872</v>
          </cell>
          <cell r="H1647">
            <v>590962</v>
          </cell>
          <cell r="J1647">
            <v>814634</v>
          </cell>
          <cell r="L1647">
            <v>276</v>
          </cell>
        </row>
        <row r="1648">
          <cell r="A1648" t="str">
            <v>레미콘타설</v>
          </cell>
          <cell r="B1648" t="str">
            <v>철근구조물</v>
          </cell>
          <cell r="C1648" t="str">
            <v>M3</v>
          </cell>
          <cell r="D1648">
            <v>0.64</v>
          </cell>
          <cell r="E1648">
            <v>16000</v>
          </cell>
          <cell r="F1648">
            <v>10240</v>
          </cell>
          <cell r="G1648">
            <v>0</v>
          </cell>
          <cell r="H1648">
            <v>0</v>
          </cell>
          <cell r="I1648">
            <v>16000</v>
          </cell>
          <cell r="J1648">
            <v>10240</v>
          </cell>
          <cell r="K1648">
            <v>0</v>
          </cell>
          <cell r="L1648">
            <v>0</v>
          </cell>
          <cell r="M1648" t="str">
            <v>No.14</v>
          </cell>
        </row>
        <row r="1649">
          <cell r="A1649" t="str">
            <v>레미콘타설</v>
          </cell>
          <cell r="B1649" t="str">
            <v>무근구조물</v>
          </cell>
          <cell r="C1649" t="str">
            <v>M3</v>
          </cell>
          <cell r="D1649">
            <v>0.32</v>
          </cell>
          <cell r="E1649">
            <v>21700</v>
          </cell>
          <cell r="F1649">
            <v>6944</v>
          </cell>
          <cell r="G1649">
            <v>400</v>
          </cell>
          <cell r="H1649">
            <v>128</v>
          </cell>
          <cell r="I1649">
            <v>21000</v>
          </cell>
          <cell r="J1649">
            <v>6720</v>
          </cell>
          <cell r="K1649">
            <v>300</v>
          </cell>
          <cell r="L1649">
            <v>96</v>
          </cell>
          <cell r="M1649" t="str">
            <v>No.10</v>
          </cell>
        </row>
        <row r="1650">
          <cell r="A1650" t="str">
            <v>합판거푸집</v>
          </cell>
          <cell r="B1650" t="str">
            <v>0-7m:6회</v>
          </cell>
          <cell r="C1650" t="str">
            <v>M2</v>
          </cell>
          <cell r="D1650">
            <v>4.4800000000000004</v>
          </cell>
          <cell r="E1650">
            <v>17100</v>
          </cell>
          <cell r="F1650">
            <v>76608</v>
          </cell>
          <cell r="G1650">
            <v>5300</v>
          </cell>
          <cell r="H1650">
            <v>23744</v>
          </cell>
          <cell r="I1650">
            <v>11800</v>
          </cell>
          <cell r="J1650">
            <v>52864</v>
          </cell>
          <cell r="K1650">
            <v>0</v>
          </cell>
          <cell r="L1650">
            <v>0</v>
          </cell>
          <cell r="M1650" t="str">
            <v>No.11</v>
          </cell>
        </row>
        <row r="1651">
          <cell r="A1651" t="str">
            <v>철근가공및조립</v>
          </cell>
          <cell r="B1651" t="str">
            <v>간단</v>
          </cell>
          <cell r="C1651" t="str">
            <v>TON</v>
          </cell>
          <cell r="D1651">
            <v>0.03</v>
          </cell>
          <cell r="E1651">
            <v>290000</v>
          </cell>
          <cell r="F1651">
            <v>8700</v>
          </cell>
          <cell r="G1651">
            <v>3000</v>
          </cell>
          <cell r="H1651">
            <v>90</v>
          </cell>
          <cell r="I1651">
            <v>281000</v>
          </cell>
          <cell r="J1651">
            <v>8430</v>
          </cell>
          <cell r="K1651">
            <v>6000</v>
          </cell>
          <cell r="L1651">
            <v>180</v>
          </cell>
          <cell r="M1651" t="str">
            <v>No.82</v>
          </cell>
        </row>
        <row r="1652">
          <cell r="A1652" t="str">
            <v>모  르  터</v>
          </cell>
          <cell r="B1652" t="str">
            <v>1 : 3</v>
          </cell>
          <cell r="C1652" t="str">
            <v>M3</v>
          </cell>
          <cell r="D1652">
            <v>0.48</v>
          </cell>
          <cell r="E1652">
            <v>40000</v>
          </cell>
          <cell r="F1652">
            <v>19200</v>
          </cell>
          <cell r="G1652">
            <v>0</v>
          </cell>
          <cell r="H1652">
            <v>0</v>
          </cell>
          <cell r="I1652">
            <v>40000</v>
          </cell>
          <cell r="J1652">
            <v>19200</v>
          </cell>
          <cell r="K1652">
            <v>0</v>
          </cell>
          <cell r="L1652">
            <v>0</v>
          </cell>
          <cell r="M1652" t="str">
            <v>No.37</v>
          </cell>
        </row>
        <row r="1653">
          <cell r="A1653" t="str">
            <v>적벽돌쌓기</v>
          </cell>
          <cell r="B1653" t="str">
            <v>1.0B,표준형</v>
          </cell>
          <cell r="C1653" t="str">
            <v>M2</v>
          </cell>
          <cell r="D1653">
            <v>12.2</v>
          </cell>
          <cell r="E1653">
            <v>21900</v>
          </cell>
          <cell r="F1653">
            <v>267180</v>
          </cell>
          <cell r="G1653">
            <v>0</v>
          </cell>
          <cell r="H1653">
            <v>0</v>
          </cell>
          <cell r="I1653">
            <v>21900</v>
          </cell>
          <cell r="J1653">
            <v>267180</v>
          </cell>
          <cell r="K1653">
            <v>0</v>
          </cell>
          <cell r="L1653">
            <v>0</v>
          </cell>
          <cell r="M1653" t="str">
            <v>No.36</v>
          </cell>
        </row>
        <row r="1654">
          <cell r="A1654" t="str">
            <v>출입문 설치</v>
          </cell>
          <cell r="B1654" t="str">
            <v>B=4.0M</v>
          </cell>
          <cell r="C1654" t="str">
            <v>개소</v>
          </cell>
          <cell r="D1654">
            <v>1</v>
          </cell>
          <cell r="E1654">
            <v>1017000</v>
          </cell>
          <cell r="F1654">
            <v>1017000</v>
          </cell>
          <cell r="G1654">
            <v>567000</v>
          </cell>
          <cell r="H1654">
            <v>567000</v>
          </cell>
          <cell r="I1654">
            <v>450000</v>
          </cell>
          <cell r="J1654">
            <v>450000</v>
          </cell>
          <cell r="K1654">
            <v>0</v>
          </cell>
          <cell r="L1654">
            <v>0</v>
          </cell>
        </row>
        <row r="1656">
          <cell r="A1656" t="str">
            <v>라. 도로경계석 설치</v>
          </cell>
          <cell r="F1656">
            <v>121751</v>
          </cell>
          <cell r="H1656">
            <v>31514</v>
          </cell>
          <cell r="J1656">
            <v>90174</v>
          </cell>
          <cell r="L1656">
            <v>63</v>
          </cell>
        </row>
        <row r="1657">
          <cell r="A1657" t="str">
            <v>레미콘타설</v>
          </cell>
          <cell r="B1657" t="str">
            <v>무근구조물</v>
          </cell>
          <cell r="C1657" t="str">
            <v>M3</v>
          </cell>
          <cell r="D1657">
            <v>0.21</v>
          </cell>
          <cell r="E1657">
            <v>21700</v>
          </cell>
          <cell r="F1657">
            <v>4557</v>
          </cell>
          <cell r="G1657">
            <v>400</v>
          </cell>
          <cell r="H1657">
            <v>84</v>
          </cell>
          <cell r="I1657">
            <v>21000</v>
          </cell>
          <cell r="J1657">
            <v>4410</v>
          </cell>
          <cell r="K1657">
            <v>300</v>
          </cell>
          <cell r="L1657">
            <v>63</v>
          </cell>
          <cell r="M1657" t="str">
            <v>No.10</v>
          </cell>
        </row>
        <row r="1658">
          <cell r="A1658" t="str">
            <v>합판거푸집</v>
          </cell>
          <cell r="B1658" t="str">
            <v>0-7m:6회</v>
          </cell>
          <cell r="C1658" t="str">
            <v>M2</v>
          </cell>
          <cell r="D1658">
            <v>2.1</v>
          </cell>
          <cell r="E1658">
            <v>17100</v>
          </cell>
          <cell r="F1658">
            <v>35910</v>
          </cell>
          <cell r="G1658">
            <v>5300</v>
          </cell>
          <cell r="H1658">
            <v>11130</v>
          </cell>
          <cell r="I1658">
            <v>11800</v>
          </cell>
          <cell r="J1658">
            <v>24780</v>
          </cell>
          <cell r="K1658">
            <v>0</v>
          </cell>
          <cell r="L1658">
            <v>0</v>
          </cell>
          <cell r="M1658" t="str">
            <v>No.11</v>
          </cell>
        </row>
        <row r="1659">
          <cell r="A1659" t="str">
            <v>모  르  터</v>
          </cell>
          <cell r="B1659" t="str">
            <v>1 : 3</v>
          </cell>
          <cell r="C1659" t="str">
            <v>M3</v>
          </cell>
          <cell r="D1659">
            <v>2.0999999999999999E-3</v>
          </cell>
          <cell r="E1659">
            <v>40000</v>
          </cell>
          <cell r="F1659">
            <v>84</v>
          </cell>
          <cell r="G1659">
            <v>0</v>
          </cell>
          <cell r="H1659">
            <v>0</v>
          </cell>
          <cell r="I1659">
            <v>40000</v>
          </cell>
          <cell r="J1659">
            <v>84</v>
          </cell>
          <cell r="K1659">
            <v>0</v>
          </cell>
          <cell r="L1659">
            <v>0</v>
          </cell>
          <cell r="M1659" t="str">
            <v>No.37</v>
          </cell>
        </row>
        <row r="1660">
          <cell r="A1660" t="str">
            <v>도로경계석 설치(신설)</v>
          </cell>
          <cell r="B1660" t="str">
            <v>120X120X500</v>
          </cell>
          <cell r="C1660" t="str">
            <v>M</v>
          </cell>
          <cell r="D1660">
            <v>7</v>
          </cell>
          <cell r="E1660">
            <v>11600</v>
          </cell>
          <cell r="F1660">
            <v>81200</v>
          </cell>
          <cell r="G1660">
            <v>2900</v>
          </cell>
          <cell r="H1660">
            <v>20300</v>
          </cell>
          <cell r="I1660">
            <v>8700</v>
          </cell>
          <cell r="J1660">
            <v>60900</v>
          </cell>
          <cell r="K1660">
            <v>0</v>
          </cell>
          <cell r="L1660">
            <v>0</v>
          </cell>
          <cell r="M1660" t="str">
            <v>No.87</v>
          </cell>
        </row>
        <row r="1662">
          <cell r="A1662" t="str">
            <v>마. 콘크리트 포장</v>
          </cell>
          <cell r="F1662">
            <v>6997237</v>
          </cell>
          <cell r="H1662">
            <v>3717959</v>
          </cell>
          <cell r="J1662">
            <v>3219493</v>
          </cell>
          <cell r="L1662">
            <v>59785</v>
          </cell>
        </row>
        <row r="1663">
          <cell r="A1663" t="str">
            <v>모래부설(B.H 0.7M3)</v>
          </cell>
          <cell r="B1663" t="str">
            <v>기계90%+인력10%</v>
          </cell>
          <cell r="C1663" t="str">
            <v>M3</v>
          </cell>
          <cell r="D1663">
            <v>8.08</v>
          </cell>
          <cell r="E1663">
            <v>1300</v>
          </cell>
          <cell r="F1663">
            <v>10504</v>
          </cell>
          <cell r="G1663">
            <v>200</v>
          </cell>
          <cell r="H1663">
            <v>1616</v>
          </cell>
          <cell r="I1663">
            <v>700</v>
          </cell>
          <cell r="J1663">
            <v>5656</v>
          </cell>
          <cell r="K1663">
            <v>400</v>
          </cell>
          <cell r="L1663">
            <v>3232</v>
          </cell>
          <cell r="M1663" t="str">
            <v>#.14</v>
          </cell>
        </row>
        <row r="1664">
          <cell r="A1664" t="str">
            <v>보조기층포설 및 다짐</v>
          </cell>
          <cell r="B1664" t="str">
            <v>T=30cm</v>
          </cell>
          <cell r="C1664" t="str">
            <v>M3</v>
          </cell>
          <cell r="D1664">
            <v>80.790000000000006</v>
          </cell>
          <cell r="E1664">
            <v>2800</v>
          </cell>
          <cell r="F1664">
            <v>226212</v>
          </cell>
          <cell r="G1664">
            <v>400</v>
          </cell>
          <cell r="H1664">
            <v>32316</v>
          </cell>
          <cell r="I1664">
            <v>1700</v>
          </cell>
          <cell r="J1664">
            <v>137343</v>
          </cell>
          <cell r="K1664">
            <v>700</v>
          </cell>
          <cell r="L1664">
            <v>56553</v>
          </cell>
          <cell r="M1664" t="str">
            <v>#.11</v>
          </cell>
        </row>
        <row r="1665">
          <cell r="A1665" t="str">
            <v>신 축 재</v>
          </cell>
          <cell r="B1665" t="str">
            <v>T=1.5cm</v>
          </cell>
          <cell r="C1665" t="str">
            <v>M2</v>
          </cell>
          <cell r="D1665">
            <v>10.77</v>
          </cell>
          <cell r="E1665">
            <v>12600</v>
          </cell>
          <cell r="F1665">
            <v>135702</v>
          </cell>
          <cell r="G1665">
            <v>12000</v>
          </cell>
          <cell r="H1665">
            <v>129240</v>
          </cell>
          <cell r="I1665">
            <v>600</v>
          </cell>
          <cell r="J1665">
            <v>6462</v>
          </cell>
          <cell r="K1665">
            <v>0</v>
          </cell>
          <cell r="L1665">
            <v>0</v>
          </cell>
        </row>
        <row r="1666">
          <cell r="A1666" t="str">
            <v>양생(비닐)</v>
          </cell>
          <cell r="C1666" t="str">
            <v>M2</v>
          </cell>
          <cell r="D1666">
            <v>269.31</v>
          </cell>
          <cell r="E1666">
            <v>900</v>
          </cell>
          <cell r="F1666">
            <v>242379</v>
          </cell>
          <cell r="G1666">
            <v>700</v>
          </cell>
          <cell r="H1666">
            <v>188517</v>
          </cell>
          <cell r="I1666">
            <v>200</v>
          </cell>
          <cell r="J1666">
            <v>53862</v>
          </cell>
          <cell r="K1666">
            <v>0</v>
          </cell>
          <cell r="L1666">
            <v>0</v>
          </cell>
          <cell r="M1666" t="str">
            <v>No.8</v>
          </cell>
        </row>
        <row r="1667">
          <cell r="A1667" t="str">
            <v>콘크리트포장 포설</v>
          </cell>
          <cell r="B1667" t="str">
            <v>T=20cm</v>
          </cell>
          <cell r="C1667" t="str">
            <v>M3</v>
          </cell>
          <cell r="D1667">
            <v>53.86</v>
          </cell>
          <cell r="E1667">
            <v>103500</v>
          </cell>
          <cell r="F1667">
            <v>5574510</v>
          </cell>
          <cell r="G1667">
            <v>52500</v>
          </cell>
          <cell r="H1667">
            <v>2827650</v>
          </cell>
          <cell r="I1667">
            <v>51000</v>
          </cell>
          <cell r="J1667">
            <v>2746860</v>
          </cell>
          <cell r="K1667">
            <v>0</v>
          </cell>
          <cell r="L1667">
            <v>0</v>
          </cell>
          <cell r="M1667" t="str">
            <v>No.6</v>
          </cell>
        </row>
        <row r="1668">
          <cell r="A1668" t="str">
            <v>와이어메쉬깔기</v>
          </cell>
          <cell r="B1668" t="str">
            <v>#8X100X100</v>
          </cell>
          <cell r="C1668" t="str">
            <v>M2</v>
          </cell>
          <cell r="D1668">
            <v>269.31</v>
          </cell>
          <cell r="E1668">
            <v>3000</v>
          </cell>
          <cell r="F1668">
            <v>807930</v>
          </cell>
          <cell r="G1668">
            <v>2000</v>
          </cell>
          <cell r="H1668">
            <v>538620</v>
          </cell>
          <cell r="I1668">
            <v>1000</v>
          </cell>
          <cell r="J1668">
            <v>269310</v>
          </cell>
          <cell r="K1668">
            <v>0</v>
          </cell>
          <cell r="L1668">
            <v>0</v>
          </cell>
          <cell r="M1668" t="str">
            <v>No.7</v>
          </cell>
        </row>
        <row r="1670">
          <cell r="A1670" t="str">
            <v>바. 접 합 정</v>
          </cell>
          <cell r="F1670">
            <v>232730</v>
          </cell>
          <cell r="H1670">
            <v>112492</v>
          </cell>
          <cell r="J1670">
            <v>119125</v>
          </cell>
          <cell r="L1670">
            <v>1113</v>
          </cell>
        </row>
        <row r="1671">
          <cell r="A1671" t="str">
            <v>레미콘타설</v>
          </cell>
          <cell r="B1671" t="str">
            <v>철근구조물</v>
          </cell>
          <cell r="C1671" t="str">
            <v>M3</v>
          </cell>
          <cell r="D1671">
            <v>0.64</v>
          </cell>
          <cell r="E1671">
            <v>16000</v>
          </cell>
          <cell r="F1671">
            <v>10240</v>
          </cell>
          <cell r="G1671">
            <v>0</v>
          </cell>
          <cell r="H1671">
            <v>0</v>
          </cell>
          <cell r="I1671">
            <v>16000</v>
          </cell>
          <cell r="J1671">
            <v>10240</v>
          </cell>
          <cell r="K1671">
            <v>0</v>
          </cell>
          <cell r="L1671">
            <v>0</v>
          </cell>
          <cell r="M1671" t="str">
            <v>No.14</v>
          </cell>
        </row>
        <row r="1672">
          <cell r="A1672" t="str">
            <v>레미콘타설</v>
          </cell>
          <cell r="B1672" t="str">
            <v>무근구조물</v>
          </cell>
          <cell r="C1672" t="str">
            <v>M3</v>
          </cell>
          <cell r="D1672">
            <v>0.17</v>
          </cell>
          <cell r="E1672">
            <v>21700</v>
          </cell>
          <cell r="F1672">
            <v>3689</v>
          </cell>
          <cell r="G1672">
            <v>400</v>
          </cell>
          <cell r="H1672">
            <v>68</v>
          </cell>
          <cell r="I1672">
            <v>21000</v>
          </cell>
          <cell r="J1672">
            <v>3570</v>
          </cell>
          <cell r="K1672">
            <v>300</v>
          </cell>
          <cell r="L1672">
            <v>51</v>
          </cell>
          <cell r="M1672" t="str">
            <v>No.10</v>
          </cell>
        </row>
        <row r="1673">
          <cell r="A1673" t="str">
            <v>합판거푸집</v>
          </cell>
          <cell r="B1673" t="str">
            <v>0-7m:3회</v>
          </cell>
          <cell r="C1673" t="str">
            <v>M2</v>
          </cell>
          <cell r="D1673">
            <v>6.74</v>
          </cell>
          <cell r="E1673">
            <v>12000</v>
          </cell>
          <cell r="F1673">
            <v>80880</v>
          </cell>
          <cell r="G1673">
            <v>4000</v>
          </cell>
          <cell r="H1673">
            <v>26960</v>
          </cell>
          <cell r="I1673">
            <v>8000</v>
          </cell>
          <cell r="J1673">
            <v>53920</v>
          </cell>
          <cell r="K1673">
            <v>0</v>
          </cell>
          <cell r="L1673">
            <v>0</v>
          </cell>
          <cell r="M1673" t="str">
            <v>No.15</v>
          </cell>
        </row>
        <row r="1674">
          <cell r="A1674" t="str">
            <v>합판거푸집</v>
          </cell>
          <cell r="B1674" t="str">
            <v>0-7m:6회</v>
          </cell>
          <cell r="C1674" t="str">
            <v>M2</v>
          </cell>
          <cell r="D1674">
            <v>0.52</v>
          </cell>
          <cell r="E1674">
            <v>17100</v>
          </cell>
          <cell r="F1674">
            <v>8892</v>
          </cell>
          <cell r="G1674">
            <v>5300</v>
          </cell>
          <cell r="H1674">
            <v>2756</v>
          </cell>
          <cell r="I1674">
            <v>11800</v>
          </cell>
          <cell r="J1674">
            <v>6136</v>
          </cell>
          <cell r="K1674">
            <v>0</v>
          </cell>
          <cell r="L1674">
            <v>0</v>
          </cell>
          <cell r="M1674" t="str">
            <v>No.11</v>
          </cell>
        </row>
        <row r="1675">
          <cell r="A1675" t="str">
            <v>철근가공및조립</v>
          </cell>
          <cell r="B1675" t="str">
            <v>보통</v>
          </cell>
          <cell r="C1675" t="str">
            <v>TON</v>
          </cell>
          <cell r="D1675">
            <v>2.7E-2</v>
          </cell>
          <cell r="E1675">
            <v>327000</v>
          </cell>
          <cell r="F1675">
            <v>8829</v>
          </cell>
          <cell r="G1675">
            <v>4000</v>
          </cell>
          <cell r="H1675">
            <v>108</v>
          </cell>
          <cell r="I1675">
            <v>317000</v>
          </cell>
          <cell r="J1675">
            <v>8559</v>
          </cell>
          <cell r="K1675">
            <v>6000</v>
          </cell>
          <cell r="L1675">
            <v>162</v>
          </cell>
          <cell r="M1675" t="str">
            <v>No.18</v>
          </cell>
        </row>
        <row r="1676">
          <cell r="A1676" t="str">
            <v>그레이팅 뚜껑설치</v>
          </cell>
          <cell r="B1676" t="str">
            <v>900X900mm</v>
          </cell>
          <cell r="C1676" t="str">
            <v>개소</v>
          </cell>
          <cell r="D1676">
            <v>1</v>
          </cell>
          <cell r="E1676">
            <v>120200</v>
          </cell>
          <cell r="F1676">
            <v>120200</v>
          </cell>
          <cell r="G1676">
            <v>82600</v>
          </cell>
          <cell r="H1676">
            <v>82600</v>
          </cell>
          <cell r="I1676">
            <v>36700</v>
          </cell>
          <cell r="J1676">
            <v>36700</v>
          </cell>
          <cell r="K1676">
            <v>900</v>
          </cell>
          <cell r="L1676">
            <v>900</v>
          </cell>
          <cell r="M1676" t="str">
            <v>No.84</v>
          </cell>
        </row>
        <row r="1678">
          <cell r="A1678" t="str">
            <v>사. 맨홀공</v>
          </cell>
          <cell r="F1678">
            <v>919768</v>
          </cell>
          <cell r="H1678">
            <v>186145</v>
          </cell>
          <cell r="J1678">
            <v>724427</v>
          </cell>
          <cell r="L1678">
            <v>9196</v>
          </cell>
        </row>
        <row r="1679">
          <cell r="A1679" t="str">
            <v>레미콘타설</v>
          </cell>
          <cell r="B1679" t="str">
            <v>철근구조물</v>
          </cell>
          <cell r="C1679" t="str">
            <v>M3</v>
          </cell>
          <cell r="D1679">
            <v>3.21</v>
          </cell>
          <cell r="E1679">
            <v>16000</v>
          </cell>
          <cell r="F1679">
            <v>51360</v>
          </cell>
          <cell r="G1679">
            <v>0</v>
          </cell>
          <cell r="H1679">
            <v>0</v>
          </cell>
          <cell r="I1679">
            <v>16000</v>
          </cell>
          <cell r="J1679">
            <v>51360</v>
          </cell>
          <cell r="K1679">
            <v>0</v>
          </cell>
          <cell r="L1679">
            <v>0</v>
          </cell>
          <cell r="M1679" t="str">
            <v>No.14</v>
          </cell>
        </row>
        <row r="1680">
          <cell r="A1680" t="str">
            <v>레미콘타설</v>
          </cell>
          <cell r="B1680" t="str">
            <v>무근구조물</v>
          </cell>
          <cell r="C1680" t="str">
            <v>M3</v>
          </cell>
          <cell r="D1680">
            <v>0.66</v>
          </cell>
          <cell r="E1680">
            <v>21700</v>
          </cell>
          <cell r="F1680">
            <v>14322</v>
          </cell>
          <cell r="G1680">
            <v>400</v>
          </cell>
          <cell r="H1680">
            <v>264</v>
          </cell>
          <cell r="I1680">
            <v>21000</v>
          </cell>
          <cell r="J1680">
            <v>13860</v>
          </cell>
          <cell r="K1680">
            <v>300</v>
          </cell>
          <cell r="L1680">
            <v>198</v>
          </cell>
          <cell r="M1680" t="str">
            <v>No.10</v>
          </cell>
        </row>
        <row r="1681">
          <cell r="A1681" t="str">
            <v>합판거푸집</v>
          </cell>
          <cell r="B1681" t="str">
            <v>0-7m:3회</v>
          </cell>
          <cell r="C1681" t="str">
            <v>M2</v>
          </cell>
          <cell r="D1681">
            <v>21.46</v>
          </cell>
          <cell r="E1681">
            <v>12000</v>
          </cell>
          <cell r="F1681">
            <v>257520</v>
          </cell>
          <cell r="G1681">
            <v>4000</v>
          </cell>
          <cell r="H1681">
            <v>85840</v>
          </cell>
          <cell r="I1681">
            <v>8000</v>
          </cell>
          <cell r="J1681">
            <v>171680</v>
          </cell>
          <cell r="K1681">
            <v>0</v>
          </cell>
          <cell r="L1681">
            <v>0</v>
          </cell>
          <cell r="M1681" t="str">
            <v>No.15</v>
          </cell>
        </row>
        <row r="1682">
          <cell r="A1682" t="str">
            <v>합판거푸집</v>
          </cell>
          <cell r="B1682" t="str">
            <v>0-7m:6회</v>
          </cell>
          <cell r="C1682" t="str">
            <v>M2</v>
          </cell>
          <cell r="D1682">
            <v>0.8</v>
          </cell>
          <cell r="E1682">
            <v>17100</v>
          </cell>
          <cell r="F1682">
            <v>13680</v>
          </cell>
          <cell r="G1682">
            <v>5300</v>
          </cell>
          <cell r="H1682">
            <v>4240</v>
          </cell>
          <cell r="I1682">
            <v>11800</v>
          </cell>
          <cell r="J1682">
            <v>9440</v>
          </cell>
          <cell r="K1682">
            <v>0</v>
          </cell>
          <cell r="L1682">
            <v>0</v>
          </cell>
          <cell r="M1682" t="str">
            <v>No.11</v>
          </cell>
        </row>
        <row r="1683">
          <cell r="A1683" t="str">
            <v>원형거푸집</v>
          </cell>
          <cell r="B1683" t="str">
            <v>3 회</v>
          </cell>
          <cell r="C1683" t="str">
            <v>M2</v>
          </cell>
          <cell r="D1683">
            <v>1.38</v>
          </cell>
          <cell r="E1683">
            <v>38600</v>
          </cell>
          <cell r="F1683">
            <v>53268</v>
          </cell>
          <cell r="G1683">
            <v>11500</v>
          </cell>
          <cell r="H1683">
            <v>15870</v>
          </cell>
          <cell r="I1683">
            <v>27100</v>
          </cell>
          <cell r="J1683">
            <v>37398</v>
          </cell>
          <cell r="K1683">
            <v>0</v>
          </cell>
          <cell r="L1683">
            <v>0</v>
          </cell>
          <cell r="M1683" t="str">
            <v>No.16</v>
          </cell>
        </row>
        <row r="1684">
          <cell r="A1684" t="str">
            <v>시공이음 설치</v>
          </cell>
          <cell r="B1684" t="str">
            <v>PVC,B=150X5mm</v>
          </cell>
          <cell r="C1684" t="str">
            <v>M</v>
          </cell>
          <cell r="D1684">
            <v>5</v>
          </cell>
          <cell r="E1684">
            <v>13700</v>
          </cell>
          <cell r="F1684">
            <v>68500</v>
          </cell>
          <cell r="G1684">
            <v>2400</v>
          </cell>
          <cell r="H1684">
            <v>12000</v>
          </cell>
          <cell r="I1684">
            <v>11300</v>
          </cell>
          <cell r="J1684">
            <v>56500</v>
          </cell>
          <cell r="K1684">
            <v>0</v>
          </cell>
          <cell r="L1684">
            <v>0</v>
          </cell>
          <cell r="M1684" t="str">
            <v>No.17</v>
          </cell>
        </row>
        <row r="1685">
          <cell r="A1685" t="str">
            <v>철근가공및조립</v>
          </cell>
          <cell r="B1685" t="str">
            <v>보통</v>
          </cell>
          <cell r="C1685" t="str">
            <v>TON</v>
          </cell>
          <cell r="D1685">
            <v>0.317</v>
          </cell>
          <cell r="E1685">
            <v>327000</v>
          </cell>
          <cell r="F1685">
            <v>103659</v>
          </cell>
          <cell r="G1685">
            <v>4000</v>
          </cell>
          <cell r="H1685">
            <v>1268</v>
          </cell>
          <cell r="I1685">
            <v>317000</v>
          </cell>
          <cell r="J1685">
            <v>100489</v>
          </cell>
          <cell r="K1685">
            <v>6000</v>
          </cell>
          <cell r="L1685">
            <v>1902</v>
          </cell>
          <cell r="M1685" t="str">
            <v>No.18</v>
          </cell>
        </row>
        <row r="1686">
          <cell r="A1686" t="str">
            <v>사다리설치(STS)</v>
          </cell>
          <cell r="C1686" t="str">
            <v>M</v>
          </cell>
          <cell r="D1686">
            <v>0.98</v>
          </cell>
          <cell r="E1686">
            <v>10900</v>
          </cell>
          <cell r="F1686">
            <v>10682</v>
          </cell>
          <cell r="G1686">
            <v>6600</v>
          </cell>
          <cell r="H1686">
            <v>6468</v>
          </cell>
          <cell r="I1686">
            <v>4100</v>
          </cell>
          <cell r="J1686">
            <v>4018</v>
          </cell>
          <cell r="K1686">
            <v>200</v>
          </cell>
          <cell r="L1686">
            <v>196</v>
          </cell>
          <cell r="M1686" t="str">
            <v>No.19</v>
          </cell>
        </row>
        <row r="1687">
          <cell r="A1687" t="str">
            <v>맨홀뚜껑설치</v>
          </cell>
          <cell r="B1687" t="str">
            <v>(주철재)</v>
          </cell>
          <cell r="C1687" t="str">
            <v>조</v>
          </cell>
          <cell r="D1687">
            <v>1</v>
          </cell>
          <cell r="E1687">
            <v>45800</v>
          </cell>
          <cell r="F1687">
            <v>45800</v>
          </cell>
          <cell r="G1687">
            <v>0</v>
          </cell>
          <cell r="H1687">
            <v>0</v>
          </cell>
          <cell r="I1687">
            <v>45800</v>
          </cell>
          <cell r="J1687">
            <v>45800</v>
          </cell>
          <cell r="K1687">
            <v>0</v>
          </cell>
          <cell r="L1687">
            <v>0</v>
          </cell>
          <cell r="M1687" t="str">
            <v>No.20</v>
          </cell>
        </row>
        <row r="1688">
          <cell r="A1688" t="str">
            <v>강관비계</v>
          </cell>
          <cell r="B1688" t="str">
            <v>3개월</v>
          </cell>
          <cell r="C1688" t="str">
            <v>M2</v>
          </cell>
          <cell r="D1688">
            <v>23</v>
          </cell>
          <cell r="E1688">
            <v>9200</v>
          </cell>
          <cell r="F1688">
            <v>211600</v>
          </cell>
          <cell r="G1688">
            <v>2300</v>
          </cell>
          <cell r="H1688">
            <v>52900</v>
          </cell>
          <cell r="I1688">
            <v>6600</v>
          </cell>
          <cell r="J1688">
            <v>151800</v>
          </cell>
          <cell r="K1688">
            <v>300</v>
          </cell>
          <cell r="L1688">
            <v>6900</v>
          </cell>
          <cell r="M1688" t="str">
            <v>No.33</v>
          </cell>
        </row>
        <row r="1689">
          <cell r="A1689" t="str">
            <v>강관동바리(3개월)</v>
          </cell>
          <cell r="B1689" t="str">
            <v>H=0-4.2M</v>
          </cell>
          <cell r="C1689" t="str">
            <v>공M3</v>
          </cell>
          <cell r="D1689">
            <v>1.1000000000000001</v>
          </cell>
          <cell r="E1689">
            <v>6300</v>
          </cell>
          <cell r="F1689">
            <v>6930</v>
          </cell>
          <cell r="G1689">
            <v>200</v>
          </cell>
          <cell r="H1689">
            <v>220</v>
          </cell>
          <cell r="I1689">
            <v>6100</v>
          </cell>
          <cell r="J1689">
            <v>6710</v>
          </cell>
          <cell r="K1689">
            <v>0</v>
          </cell>
          <cell r="L1689">
            <v>0</v>
          </cell>
          <cell r="M1689" t="str">
            <v>No.21</v>
          </cell>
        </row>
        <row r="1690">
          <cell r="A1690" t="str">
            <v>시공이음면정리(치핑)</v>
          </cell>
          <cell r="B1690" t="str">
            <v>인력</v>
          </cell>
          <cell r="C1690" t="str">
            <v>M2</v>
          </cell>
          <cell r="D1690">
            <v>1.25</v>
          </cell>
          <cell r="E1690">
            <v>900</v>
          </cell>
          <cell r="F1690">
            <v>1125</v>
          </cell>
          <cell r="G1690">
            <v>700</v>
          </cell>
          <cell r="H1690">
            <v>875</v>
          </cell>
          <cell r="I1690">
            <v>200</v>
          </cell>
          <cell r="J1690">
            <v>250</v>
          </cell>
          <cell r="K1690">
            <v>0</v>
          </cell>
          <cell r="L1690">
            <v>0</v>
          </cell>
          <cell r="M1690" t="str">
            <v>No.22</v>
          </cell>
        </row>
        <row r="1691">
          <cell r="A1691" t="str">
            <v>스페이서(T=75MM)</v>
          </cell>
          <cell r="C1691" t="str">
            <v>EA</v>
          </cell>
          <cell r="D1691">
            <v>4</v>
          </cell>
          <cell r="E1691">
            <v>19000</v>
          </cell>
          <cell r="F1691">
            <v>76000</v>
          </cell>
          <cell r="G1691">
            <v>500</v>
          </cell>
          <cell r="H1691">
            <v>2000</v>
          </cell>
          <cell r="I1691">
            <v>18500</v>
          </cell>
          <cell r="J1691">
            <v>74000</v>
          </cell>
          <cell r="K1691">
            <v>0</v>
          </cell>
          <cell r="L1691">
            <v>0</v>
          </cell>
        </row>
        <row r="1692">
          <cell r="A1692" t="str">
            <v>수팽창고무지수판 설치</v>
          </cell>
          <cell r="B1692" t="str">
            <v>20X10</v>
          </cell>
          <cell r="C1692" t="str">
            <v>M</v>
          </cell>
          <cell r="D1692">
            <v>0.91</v>
          </cell>
          <cell r="E1692">
            <v>3900</v>
          </cell>
          <cell r="F1692">
            <v>3549</v>
          </cell>
          <cell r="G1692">
            <v>3100</v>
          </cell>
          <cell r="H1692">
            <v>2821</v>
          </cell>
          <cell r="I1692">
            <v>800</v>
          </cell>
          <cell r="J1692">
            <v>728</v>
          </cell>
          <cell r="K1692">
            <v>0</v>
          </cell>
          <cell r="L1692">
            <v>0</v>
          </cell>
          <cell r="M1692" t="str">
            <v>No.23</v>
          </cell>
        </row>
        <row r="1693">
          <cell r="A1693" t="str">
            <v>양생(비닐)</v>
          </cell>
          <cell r="C1693" t="str">
            <v>M2</v>
          </cell>
          <cell r="D1693">
            <v>1.97</v>
          </cell>
          <cell r="E1693">
            <v>900</v>
          </cell>
          <cell r="F1693">
            <v>1773</v>
          </cell>
          <cell r="G1693">
            <v>700</v>
          </cell>
          <cell r="H1693">
            <v>1379</v>
          </cell>
          <cell r="I1693">
            <v>200</v>
          </cell>
          <cell r="J1693">
            <v>394</v>
          </cell>
          <cell r="K1693">
            <v>0</v>
          </cell>
          <cell r="L1693">
            <v>0</v>
          </cell>
          <cell r="M1693" t="str">
            <v>No.8</v>
          </cell>
        </row>
        <row r="1695">
          <cell r="A1695" t="str">
            <v>아. 기  타</v>
          </cell>
          <cell r="F1695">
            <v>1144163</v>
          </cell>
          <cell r="H1695">
            <v>46980</v>
          </cell>
          <cell r="J1695">
            <v>1067506</v>
          </cell>
          <cell r="L1695">
            <v>29677</v>
          </cell>
        </row>
        <row r="1696">
          <cell r="A1696" t="str">
            <v>레미콘타설</v>
          </cell>
          <cell r="B1696" t="str">
            <v>무근구조물</v>
          </cell>
          <cell r="C1696" t="str">
            <v>M3</v>
          </cell>
          <cell r="D1696">
            <v>0.28999999999999998</v>
          </cell>
          <cell r="E1696">
            <v>21700</v>
          </cell>
          <cell r="F1696">
            <v>6293</v>
          </cell>
          <cell r="G1696">
            <v>400</v>
          </cell>
          <cell r="H1696">
            <v>116</v>
          </cell>
          <cell r="I1696">
            <v>21000</v>
          </cell>
          <cell r="J1696">
            <v>6090</v>
          </cell>
          <cell r="K1696">
            <v>300</v>
          </cell>
          <cell r="L1696">
            <v>87</v>
          </cell>
          <cell r="M1696" t="str">
            <v>No.10</v>
          </cell>
        </row>
        <row r="1697">
          <cell r="A1697" t="str">
            <v>합판거푸집</v>
          </cell>
          <cell r="B1697" t="str">
            <v>0-7m:6회</v>
          </cell>
          <cell r="C1697" t="str">
            <v>M2</v>
          </cell>
          <cell r="D1697">
            <v>0.96</v>
          </cell>
          <cell r="E1697">
            <v>17100</v>
          </cell>
          <cell r="F1697">
            <v>16416</v>
          </cell>
          <cell r="G1697">
            <v>5300</v>
          </cell>
          <cell r="H1697">
            <v>5088</v>
          </cell>
          <cell r="I1697">
            <v>11800</v>
          </cell>
          <cell r="J1697">
            <v>11328</v>
          </cell>
          <cell r="K1697">
            <v>0</v>
          </cell>
          <cell r="L1697">
            <v>0</v>
          </cell>
          <cell r="M1697" t="str">
            <v>No.11</v>
          </cell>
        </row>
        <row r="1698">
          <cell r="A1698" t="str">
            <v>모래부설 및 다짐(B.H 0.7M3,관로기초)</v>
          </cell>
          <cell r="B1698" t="str">
            <v>기계90%+인력10%</v>
          </cell>
          <cell r="C1698" t="str">
            <v>M3</v>
          </cell>
          <cell r="D1698">
            <v>1.38</v>
          </cell>
          <cell r="E1698">
            <v>2300</v>
          </cell>
          <cell r="F1698">
            <v>3174</v>
          </cell>
          <cell r="G1698">
            <v>200</v>
          </cell>
          <cell r="H1698">
            <v>276</v>
          </cell>
          <cell r="I1698">
            <v>1600</v>
          </cell>
          <cell r="J1698">
            <v>2208</v>
          </cell>
          <cell r="K1698">
            <v>500</v>
          </cell>
          <cell r="L1698">
            <v>690</v>
          </cell>
          <cell r="M1698" t="str">
            <v>#.8</v>
          </cell>
        </row>
        <row r="1699">
          <cell r="A1699" t="str">
            <v>K.P메카니칼접합및부설(기계)</v>
          </cell>
          <cell r="B1699" t="str">
            <v>ø350M/M</v>
          </cell>
          <cell r="C1699" t="str">
            <v>개소</v>
          </cell>
          <cell r="D1699">
            <v>1</v>
          </cell>
          <cell r="E1699">
            <v>71500</v>
          </cell>
          <cell r="F1699">
            <v>71500</v>
          </cell>
          <cell r="G1699">
            <v>0</v>
          </cell>
          <cell r="H1699">
            <v>0</v>
          </cell>
          <cell r="I1699">
            <v>53400</v>
          </cell>
          <cell r="J1699">
            <v>53400</v>
          </cell>
          <cell r="K1699">
            <v>18100</v>
          </cell>
          <cell r="L1699">
            <v>18100</v>
          </cell>
          <cell r="M1699" t="str">
            <v>No.42</v>
          </cell>
        </row>
        <row r="1700">
          <cell r="A1700" t="str">
            <v>K.P메카니칼접합및부설(기계)</v>
          </cell>
          <cell r="B1700" t="str">
            <v>ø350M/M(이형관)</v>
          </cell>
          <cell r="C1700" t="str">
            <v>개소</v>
          </cell>
          <cell r="D1700">
            <v>2</v>
          </cell>
          <cell r="E1700">
            <v>19900</v>
          </cell>
          <cell r="F1700">
            <v>39800</v>
          </cell>
          <cell r="G1700">
            <v>0</v>
          </cell>
          <cell r="H1700">
            <v>0</v>
          </cell>
          <cell r="I1700">
            <v>14500</v>
          </cell>
          <cell r="J1700">
            <v>29000</v>
          </cell>
          <cell r="K1700">
            <v>5400</v>
          </cell>
          <cell r="L1700">
            <v>10800</v>
          </cell>
          <cell r="M1700" t="str">
            <v>No.46</v>
          </cell>
        </row>
        <row r="1701">
          <cell r="A1701" t="str">
            <v>플랜지관 접합및부설</v>
          </cell>
          <cell r="B1701" t="str">
            <v>ø350M/M(이형관)</v>
          </cell>
          <cell r="C1701" t="str">
            <v>개소</v>
          </cell>
          <cell r="D1701">
            <v>1</v>
          </cell>
          <cell r="E1701">
            <v>79500</v>
          </cell>
          <cell r="F1701">
            <v>79500</v>
          </cell>
          <cell r="G1701">
            <v>2200</v>
          </cell>
          <cell r="H1701">
            <v>2200</v>
          </cell>
          <cell r="I1701">
            <v>77300</v>
          </cell>
          <cell r="J1701">
            <v>77300</v>
          </cell>
          <cell r="K1701">
            <v>0</v>
          </cell>
          <cell r="L1701">
            <v>0</v>
          </cell>
          <cell r="M1701" t="str">
            <v>No.101</v>
          </cell>
        </row>
        <row r="1702">
          <cell r="A1702" t="str">
            <v>돌담헐기</v>
          </cell>
          <cell r="B1702" t="str">
            <v>B0.5 X H1.9</v>
          </cell>
          <cell r="C1702" t="str">
            <v>M2</v>
          </cell>
          <cell r="D1702">
            <v>39.299999999999997</v>
          </cell>
          <cell r="E1702">
            <v>23600</v>
          </cell>
          <cell r="F1702">
            <v>927480</v>
          </cell>
          <cell r="G1702">
            <v>1000</v>
          </cell>
          <cell r="H1702">
            <v>39300</v>
          </cell>
          <cell r="I1702">
            <v>22600</v>
          </cell>
          <cell r="J1702">
            <v>888180</v>
          </cell>
          <cell r="K1702">
            <v>0</v>
          </cell>
          <cell r="L1702">
            <v>0</v>
          </cell>
          <cell r="M1702" t="str">
            <v>No.86</v>
          </cell>
        </row>
        <row r="1704">
          <cell r="A1704" t="str">
            <v>4. 운 반 공</v>
          </cell>
          <cell r="F1704">
            <v>1510446</v>
          </cell>
          <cell r="H1704">
            <v>184800</v>
          </cell>
          <cell r="J1704">
            <v>201600</v>
          </cell>
          <cell r="L1704">
            <v>1124046</v>
          </cell>
        </row>
        <row r="1705">
          <cell r="A1705" t="str">
            <v>철근운반</v>
          </cell>
          <cell r="C1705" t="str">
            <v>TON</v>
          </cell>
          <cell r="D1705">
            <v>85.706000000000003</v>
          </cell>
          <cell r="E1705">
            <v>9000</v>
          </cell>
          <cell r="F1705">
            <v>771354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  <cell r="K1705">
            <v>9000</v>
          </cell>
          <cell r="L1705">
            <v>771354</v>
          </cell>
          <cell r="M1705" t="str">
            <v>#.15</v>
          </cell>
        </row>
        <row r="1706">
          <cell r="A1706" t="str">
            <v>시멘트운반(40kg/대)</v>
          </cell>
          <cell r="C1706" t="str">
            <v>대</v>
          </cell>
          <cell r="D1706">
            <v>277</v>
          </cell>
          <cell r="E1706">
            <v>400</v>
          </cell>
          <cell r="F1706">
            <v>110800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  <cell r="K1706">
            <v>400</v>
          </cell>
          <cell r="L1706">
            <v>110800</v>
          </cell>
          <cell r="M1706" t="str">
            <v>#.19</v>
          </cell>
        </row>
        <row r="1707">
          <cell r="A1707" t="str">
            <v>주철관 운반</v>
          </cell>
          <cell r="B1707" t="str">
            <v>Φ350M/M</v>
          </cell>
          <cell r="C1707" t="str">
            <v>본</v>
          </cell>
          <cell r="D1707">
            <v>1</v>
          </cell>
          <cell r="E1707">
            <v>3300</v>
          </cell>
          <cell r="F1707">
            <v>3300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3300</v>
          </cell>
          <cell r="L1707">
            <v>3300</v>
          </cell>
          <cell r="M1707" t="str">
            <v>#.23</v>
          </cell>
        </row>
        <row r="1708">
          <cell r="A1708" t="str">
            <v>주철관 운반</v>
          </cell>
          <cell r="B1708" t="str">
            <v>이형관</v>
          </cell>
          <cell r="C1708" t="str">
            <v>KG</v>
          </cell>
          <cell r="D1708">
            <v>117.92</v>
          </cell>
          <cell r="E1708">
            <v>100</v>
          </cell>
          <cell r="F1708">
            <v>11792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  <cell r="K1708">
            <v>100</v>
          </cell>
          <cell r="L1708">
            <v>11792</v>
          </cell>
          <cell r="M1708" t="str">
            <v>#.17</v>
          </cell>
        </row>
        <row r="1709">
          <cell r="A1709" t="str">
            <v>보조기층운반</v>
          </cell>
          <cell r="C1709" t="str">
            <v>M3</v>
          </cell>
          <cell r="D1709">
            <v>84</v>
          </cell>
          <cell r="E1709">
            <v>7300</v>
          </cell>
          <cell r="F1709">
            <v>613200</v>
          </cell>
          <cell r="G1709">
            <v>2200</v>
          </cell>
          <cell r="H1709">
            <v>184800</v>
          </cell>
          <cell r="I1709">
            <v>2400</v>
          </cell>
          <cell r="J1709">
            <v>201600</v>
          </cell>
          <cell r="K1709">
            <v>2700</v>
          </cell>
          <cell r="L1709">
            <v>226800</v>
          </cell>
          <cell r="M1709" t="str">
            <v>#.18</v>
          </cell>
        </row>
        <row r="1719">
          <cell r="A1719" t="str">
            <v>⊙월평 중계펌프장 사급자재비(토목)</v>
          </cell>
          <cell r="C1719" t="str">
            <v>식</v>
          </cell>
          <cell r="D1719">
            <v>1</v>
          </cell>
          <cell r="F1719">
            <v>1817900</v>
          </cell>
          <cell r="H1719">
            <v>1817900</v>
          </cell>
          <cell r="J1719">
            <v>0</v>
          </cell>
          <cell r="L1719">
            <v>0</v>
          </cell>
        </row>
        <row r="1721">
          <cell r="A1721" t="str">
            <v>모  래</v>
          </cell>
          <cell r="C1721" t="str">
            <v>M3</v>
          </cell>
          <cell r="D1721">
            <v>35</v>
          </cell>
          <cell r="E1721">
            <v>17000</v>
          </cell>
          <cell r="F1721">
            <v>595000</v>
          </cell>
          <cell r="G1721">
            <v>17000</v>
          </cell>
          <cell r="H1721">
            <v>595000</v>
          </cell>
          <cell r="I1721">
            <v>0</v>
          </cell>
          <cell r="J1721">
            <v>0</v>
          </cell>
          <cell r="K1721">
            <v>0</v>
          </cell>
          <cell r="L1721">
            <v>0</v>
          </cell>
        </row>
        <row r="1722">
          <cell r="A1722" t="str">
            <v>보조기층제</v>
          </cell>
          <cell r="C1722" t="str">
            <v>M3</v>
          </cell>
          <cell r="D1722">
            <v>84</v>
          </cell>
          <cell r="E1722">
            <v>6300</v>
          </cell>
          <cell r="F1722">
            <v>529200</v>
          </cell>
          <cell r="G1722">
            <v>6300</v>
          </cell>
          <cell r="H1722">
            <v>529200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</row>
        <row r="1723">
          <cell r="A1723" t="str">
            <v>적벽돌</v>
          </cell>
          <cell r="B1723" t="str">
            <v>190*90*57</v>
          </cell>
          <cell r="C1723" t="str">
            <v>매</v>
          </cell>
          <cell r="D1723">
            <v>1612</v>
          </cell>
          <cell r="E1723">
            <v>200</v>
          </cell>
          <cell r="F1723">
            <v>322400</v>
          </cell>
          <cell r="G1723">
            <v>200</v>
          </cell>
          <cell r="H1723">
            <v>322400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</row>
        <row r="1724">
          <cell r="A1724" t="str">
            <v>주철관 이형관</v>
          </cell>
          <cell r="B1724" t="str">
            <v>D300M/M이상 D600M/M이하</v>
          </cell>
          <cell r="C1724" t="str">
            <v>KG</v>
          </cell>
          <cell r="D1724">
            <v>117.92</v>
          </cell>
          <cell r="E1724">
            <v>2500</v>
          </cell>
          <cell r="F1724">
            <v>294800</v>
          </cell>
          <cell r="G1724">
            <v>2500</v>
          </cell>
          <cell r="H1724">
            <v>294800</v>
          </cell>
          <cell r="I1724">
            <v>0</v>
          </cell>
          <cell r="J1724">
            <v>0</v>
          </cell>
          <cell r="K1724">
            <v>0</v>
          </cell>
          <cell r="L1724">
            <v>0</v>
          </cell>
        </row>
        <row r="1725">
          <cell r="A1725" t="str">
            <v>주철관 접합부품(K.P메카니칼접합)</v>
          </cell>
          <cell r="B1725" t="str">
            <v>D=350MM</v>
          </cell>
          <cell r="C1725" t="str">
            <v>SET</v>
          </cell>
          <cell r="D1725">
            <v>3</v>
          </cell>
          <cell r="E1725">
            <v>24000</v>
          </cell>
          <cell r="F1725">
            <v>72000</v>
          </cell>
          <cell r="G1725">
            <v>24000</v>
          </cell>
          <cell r="H1725">
            <v>72000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</row>
        <row r="1726">
          <cell r="A1726" t="str">
            <v>주철관 접합부품(플랜지접합)</v>
          </cell>
          <cell r="B1726" t="str">
            <v>D=350MM</v>
          </cell>
          <cell r="C1726" t="str">
            <v>SET</v>
          </cell>
          <cell r="D1726">
            <v>1</v>
          </cell>
          <cell r="E1726">
            <v>4500</v>
          </cell>
          <cell r="F1726">
            <v>4500</v>
          </cell>
          <cell r="G1726">
            <v>4500</v>
          </cell>
          <cell r="H1726">
            <v>4500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</row>
        <row r="1741">
          <cell r="A1741" t="str">
            <v>Ⅴ.중문동부 중계펌프장(토목)</v>
          </cell>
          <cell r="C1741" t="str">
            <v>식</v>
          </cell>
          <cell r="D1741">
            <v>1</v>
          </cell>
          <cell r="F1741">
            <v>204739233</v>
          </cell>
          <cell r="H1741">
            <v>39133896</v>
          </cell>
          <cell r="J1741">
            <v>148125384</v>
          </cell>
          <cell r="L1741">
            <v>17479953</v>
          </cell>
        </row>
        <row r="1743">
          <cell r="A1743" t="str">
            <v>1. 토    공</v>
          </cell>
          <cell r="F1743">
            <v>47242002</v>
          </cell>
          <cell r="H1743">
            <v>8677552</v>
          </cell>
          <cell r="J1743">
            <v>24906958</v>
          </cell>
          <cell r="L1743">
            <v>13657492</v>
          </cell>
        </row>
        <row r="1744">
          <cell r="A1744" t="str">
            <v>터파기:토사(육상),기계80+인력20</v>
          </cell>
          <cell r="B1744" t="str">
            <v>B.H 0.7㎥</v>
          </cell>
          <cell r="C1744" t="str">
            <v>M3</v>
          </cell>
          <cell r="D1744">
            <v>2758.35</v>
          </cell>
          <cell r="E1744">
            <v>2000</v>
          </cell>
          <cell r="F1744">
            <v>5516700</v>
          </cell>
          <cell r="G1744">
            <v>100</v>
          </cell>
          <cell r="H1744">
            <v>275835</v>
          </cell>
          <cell r="I1744">
            <v>1600</v>
          </cell>
          <cell r="J1744">
            <v>4413360</v>
          </cell>
          <cell r="K1744">
            <v>300</v>
          </cell>
          <cell r="L1744">
            <v>827505</v>
          </cell>
          <cell r="M1744" t="str">
            <v>#.2</v>
          </cell>
        </row>
        <row r="1745">
          <cell r="A1745" t="str">
            <v>터파기(인력)</v>
          </cell>
          <cell r="B1745" t="str">
            <v>토사,0-1m</v>
          </cell>
          <cell r="C1745" t="str">
            <v>M3</v>
          </cell>
          <cell r="D1745">
            <v>288.79000000000002</v>
          </cell>
          <cell r="E1745">
            <v>8800</v>
          </cell>
          <cell r="F1745">
            <v>2541352</v>
          </cell>
          <cell r="G1745">
            <v>0</v>
          </cell>
          <cell r="H1745">
            <v>0</v>
          </cell>
          <cell r="I1745">
            <v>8800</v>
          </cell>
          <cell r="J1745">
            <v>2541352</v>
          </cell>
          <cell r="K1745">
            <v>0</v>
          </cell>
          <cell r="L1745">
            <v>0</v>
          </cell>
          <cell r="M1745" t="str">
            <v>No.54</v>
          </cell>
        </row>
        <row r="1746">
          <cell r="A1746" t="str">
            <v>기계터파기(연암)</v>
          </cell>
          <cell r="B1746" t="str">
            <v>B.H0.7+브레이커</v>
          </cell>
          <cell r="C1746" t="str">
            <v>M3</v>
          </cell>
          <cell r="D1746">
            <v>892.59</v>
          </cell>
          <cell r="E1746">
            <v>18400</v>
          </cell>
          <cell r="F1746">
            <v>16423656</v>
          </cell>
          <cell r="G1746">
            <v>2800</v>
          </cell>
          <cell r="H1746">
            <v>2499252</v>
          </cell>
          <cell r="I1746">
            <v>7300</v>
          </cell>
          <cell r="J1746">
            <v>6515907</v>
          </cell>
          <cell r="K1746">
            <v>8300</v>
          </cell>
          <cell r="L1746">
            <v>7408497</v>
          </cell>
          <cell r="M1746" t="str">
            <v>#.3</v>
          </cell>
        </row>
        <row r="1747">
          <cell r="A1747" t="str">
            <v>되메우기 및 다짐</v>
          </cell>
          <cell r="B1747" t="str">
            <v>B.H 0.7+플래이트 콤펙터</v>
          </cell>
          <cell r="C1747" t="str">
            <v>M3</v>
          </cell>
          <cell r="D1747">
            <v>1878.61</v>
          </cell>
          <cell r="E1747">
            <v>3500</v>
          </cell>
          <cell r="F1747">
            <v>6575135</v>
          </cell>
          <cell r="G1747">
            <v>400</v>
          </cell>
          <cell r="H1747">
            <v>751444</v>
          </cell>
          <cell r="I1747">
            <v>2600</v>
          </cell>
          <cell r="J1747">
            <v>4884386</v>
          </cell>
          <cell r="K1747">
            <v>500</v>
          </cell>
          <cell r="L1747">
            <v>939305</v>
          </cell>
          <cell r="M1747" t="str">
            <v>#.4</v>
          </cell>
        </row>
        <row r="1748">
          <cell r="A1748" t="str">
            <v>되메우기</v>
          </cell>
          <cell r="B1748" t="str">
            <v>인력</v>
          </cell>
          <cell r="C1748" t="str">
            <v>M3</v>
          </cell>
          <cell r="D1748">
            <v>234.88</v>
          </cell>
          <cell r="E1748">
            <v>3400</v>
          </cell>
          <cell r="F1748">
            <v>798592</v>
          </cell>
          <cell r="G1748">
            <v>0</v>
          </cell>
          <cell r="H1748">
            <v>0</v>
          </cell>
          <cell r="I1748">
            <v>3400</v>
          </cell>
          <cell r="J1748">
            <v>798592</v>
          </cell>
          <cell r="K1748">
            <v>0</v>
          </cell>
          <cell r="L1748">
            <v>0</v>
          </cell>
          <cell r="M1748" t="str">
            <v>No.72</v>
          </cell>
        </row>
        <row r="1749">
          <cell r="A1749" t="str">
            <v>사토운반:토사</v>
          </cell>
          <cell r="B1749" t="str">
            <v>B.H0.7 + D.T15</v>
          </cell>
          <cell r="C1749" t="str">
            <v>M3</v>
          </cell>
          <cell r="D1749">
            <v>563.14</v>
          </cell>
          <cell r="E1749">
            <v>2500</v>
          </cell>
          <cell r="F1749">
            <v>1407850</v>
          </cell>
          <cell r="G1749">
            <v>900</v>
          </cell>
          <cell r="H1749">
            <v>506826</v>
          </cell>
          <cell r="I1749">
            <v>700</v>
          </cell>
          <cell r="J1749">
            <v>394198</v>
          </cell>
          <cell r="K1749">
            <v>900</v>
          </cell>
          <cell r="L1749">
            <v>506826</v>
          </cell>
          <cell r="M1749" t="str">
            <v>#.26</v>
          </cell>
        </row>
        <row r="1750">
          <cell r="A1750" t="str">
            <v>사토운반:연암</v>
          </cell>
          <cell r="B1750" t="str">
            <v>B.H0.7 + D.T15</v>
          </cell>
          <cell r="C1750" t="str">
            <v>M3</v>
          </cell>
          <cell r="D1750">
            <v>892.59</v>
          </cell>
          <cell r="E1750">
            <v>12000</v>
          </cell>
          <cell r="F1750">
            <v>10711080</v>
          </cell>
          <cell r="G1750">
            <v>4500</v>
          </cell>
          <cell r="H1750">
            <v>4016655</v>
          </cell>
          <cell r="I1750">
            <v>3500</v>
          </cell>
          <cell r="J1750">
            <v>3124065</v>
          </cell>
          <cell r="K1750">
            <v>4000</v>
          </cell>
          <cell r="L1750">
            <v>3570360</v>
          </cell>
          <cell r="M1750" t="str">
            <v>#.7</v>
          </cell>
        </row>
        <row r="1751">
          <cell r="A1751" t="str">
            <v>성토(토사)</v>
          </cell>
          <cell r="B1751" t="str">
            <v>발생토유용</v>
          </cell>
          <cell r="C1751" t="str">
            <v>M3</v>
          </cell>
          <cell r="D1751">
            <v>370.51</v>
          </cell>
          <cell r="E1751">
            <v>3000</v>
          </cell>
          <cell r="F1751">
            <v>1111530</v>
          </cell>
          <cell r="G1751">
            <v>1100</v>
          </cell>
          <cell r="H1751">
            <v>407561</v>
          </cell>
          <cell r="I1751">
            <v>1100</v>
          </cell>
          <cell r="J1751">
            <v>407561</v>
          </cell>
          <cell r="K1751">
            <v>800</v>
          </cell>
          <cell r="L1751">
            <v>296408</v>
          </cell>
          <cell r="M1751" t="str">
            <v>#.9</v>
          </cell>
        </row>
        <row r="1752">
          <cell r="A1752" t="str">
            <v>줄떼붙임</v>
          </cell>
          <cell r="C1752" t="str">
            <v>M2</v>
          </cell>
          <cell r="D1752">
            <v>64.989999999999995</v>
          </cell>
          <cell r="E1752">
            <v>3100</v>
          </cell>
          <cell r="F1752">
            <v>201469</v>
          </cell>
          <cell r="G1752">
            <v>600</v>
          </cell>
          <cell r="H1752">
            <v>38994</v>
          </cell>
          <cell r="I1752">
            <v>2500</v>
          </cell>
          <cell r="J1752">
            <v>162475</v>
          </cell>
          <cell r="K1752">
            <v>0</v>
          </cell>
          <cell r="L1752">
            <v>0</v>
          </cell>
          <cell r="M1752" t="str">
            <v>No.91</v>
          </cell>
        </row>
        <row r="1753">
          <cell r="A1753" t="str">
            <v>바닥면 고르기</v>
          </cell>
          <cell r="B1753" t="str">
            <v>연암</v>
          </cell>
          <cell r="C1753" t="str">
            <v>M2</v>
          </cell>
          <cell r="D1753">
            <v>361.97</v>
          </cell>
          <cell r="E1753">
            <v>5400</v>
          </cell>
          <cell r="F1753">
            <v>1954638</v>
          </cell>
          <cell r="G1753">
            <v>500</v>
          </cell>
          <cell r="H1753">
            <v>180985</v>
          </cell>
          <cell r="I1753">
            <v>4600</v>
          </cell>
          <cell r="J1753">
            <v>1665062</v>
          </cell>
          <cell r="K1753">
            <v>300</v>
          </cell>
          <cell r="L1753">
            <v>108591</v>
          </cell>
          <cell r="M1753" t="str">
            <v>No.2</v>
          </cell>
        </row>
        <row r="1755">
          <cell r="A1755" t="str">
            <v>2. 구조물공</v>
          </cell>
          <cell r="F1755">
            <v>128581658</v>
          </cell>
          <cell r="H1755">
            <v>21895408</v>
          </cell>
          <cell r="J1755">
            <v>105120072</v>
          </cell>
          <cell r="L1755">
            <v>1566178</v>
          </cell>
        </row>
        <row r="1756">
          <cell r="A1756" t="str">
            <v>레미콘타설</v>
          </cell>
          <cell r="B1756" t="str">
            <v>무근구조물</v>
          </cell>
          <cell r="C1756" t="str">
            <v>M3</v>
          </cell>
          <cell r="D1756">
            <v>30.35</v>
          </cell>
          <cell r="E1756">
            <v>21700</v>
          </cell>
          <cell r="F1756">
            <v>658595</v>
          </cell>
          <cell r="G1756">
            <v>400</v>
          </cell>
          <cell r="H1756">
            <v>12140</v>
          </cell>
          <cell r="I1756">
            <v>21000</v>
          </cell>
          <cell r="J1756">
            <v>637350</v>
          </cell>
          <cell r="K1756">
            <v>300</v>
          </cell>
          <cell r="L1756">
            <v>9105</v>
          </cell>
          <cell r="M1756" t="str">
            <v>No.10</v>
          </cell>
        </row>
        <row r="1757">
          <cell r="A1757" t="str">
            <v>레미콘타설</v>
          </cell>
          <cell r="B1757" t="str">
            <v>철근구조물</v>
          </cell>
          <cell r="C1757" t="str">
            <v>M3</v>
          </cell>
          <cell r="D1757">
            <v>669.85</v>
          </cell>
          <cell r="E1757">
            <v>16000</v>
          </cell>
          <cell r="F1757">
            <v>10717600</v>
          </cell>
          <cell r="G1757">
            <v>0</v>
          </cell>
          <cell r="H1757">
            <v>0</v>
          </cell>
          <cell r="I1757">
            <v>16000</v>
          </cell>
          <cell r="J1757">
            <v>10717600</v>
          </cell>
          <cell r="K1757">
            <v>0</v>
          </cell>
          <cell r="L1757">
            <v>0</v>
          </cell>
          <cell r="M1757" t="str">
            <v>No.14</v>
          </cell>
        </row>
        <row r="1758">
          <cell r="A1758" t="str">
            <v>합판거푸집</v>
          </cell>
          <cell r="B1758" t="str">
            <v>0-7m:6회</v>
          </cell>
          <cell r="C1758" t="str">
            <v>M2</v>
          </cell>
          <cell r="D1758">
            <v>7.6</v>
          </cell>
          <cell r="E1758">
            <v>17100</v>
          </cell>
          <cell r="F1758">
            <v>129960</v>
          </cell>
          <cell r="G1758">
            <v>5300</v>
          </cell>
          <cell r="H1758">
            <v>40280</v>
          </cell>
          <cell r="I1758">
            <v>11800</v>
          </cell>
          <cell r="J1758">
            <v>89680</v>
          </cell>
          <cell r="K1758">
            <v>0</v>
          </cell>
          <cell r="L1758">
            <v>0</v>
          </cell>
          <cell r="M1758" t="str">
            <v>No.11</v>
          </cell>
        </row>
        <row r="1759">
          <cell r="A1759" t="str">
            <v>합판거푸집</v>
          </cell>
          <cell r="B1759" t="str">
            <v>0-7m:3회</v>
          </cell>
          <cell r="C1759" t="str">
            <v>M2</v>
          </cell>
          <cell r="D1759">
            <v>682.82</v>
          </cell>
          <cell r="E1759">
            <v>12000</v>
          </cell>
          <cell r="F1759">
            <v>8193840</v>
          </cell>
          <cell r="G1759">
            <v>4000</v>
          </cell>
          <cell r="H1759">
            <v>2731280</v>
          </cell>
          <cell r="I1759">
            <v>8000</v>
          </cell>
          <cell r="J1759">
            <v>5462560</v>
          </cell>
          <cell r="K1759">
            <v>0</v>
          </cell>
          <cell r="L1759">
            <v>0</v>
          </cell>
          <cell r="M1759" t="str">
            <v>No.15</v>
          </cell>
        </row>
        <row r="1760">
          <cell r="A1760" t="str">
            <v>폼타이 합판거푸집</v>
          </cell>
          <cell r="B1760" t="str">
            <v>0-7m:T=600:3회</v>
          </cell>
          <cell r="C1760" t="str">
            <v>M2</v>
          </cell>
          <cell r="D1760">
            <v>328.88</v>
          </cell>
          <cell r="E1760">
            <v>18700</v>
          </cell>
          <cell r="F1760">
            <v>6150056</v>
          </cell>
          <cell r="G1760">
            <v>6700</v>
          </cell>
          <cell r="H1760">
            <v>2203496</v>
          </cell>
          <cell r="I1760">
            <v>12000</v>
          </cell>
          <cell r="J1760">
            <v>3946560</v>
          </cell>
          <cell r="K1760">
            <v>0</v>
          </cell>
          <cell r="L1760">
            <v>0</v>
          </cell>
          <cell r="M1760" t="str">
            <v>No.102</v>
          </cell>
        </row>
        <row r="1761">
          <cell r="A1761" t="str">
            <v>폼타이 합판거푸집</v>
          </cell>
          <cell r="B1761" t="str">
            <v>0-7m:T=500:3회</v>
          </cell>
          <cell r="C1761" t="str">
            <v>M2</v>
          </cell>
          <cell r="D1761">
            <v>471.82</v>
          </cell>
          <cell r="E1761">
            <v>18700</v>
          </cell>
          <cell r="F1761">
            <v>8823034</v>
          </cell>
          <cell r="G1761">
            <v>6700</v>
          </cell>
          <cell r="H1761">
            <v>3161194</v>
          </cell>
          <cell r="I1761">
            <v>12000</v>
          </cell>
          <cell r="J1761">
            <v>5661840</v>
          </cell>
          <cell r="K1761">
            <v>0</v>
          </cell>
          <cell r="L1761">
            <v>0</v>
          </cell>
          <cell r="M1761" t="str">
            <v>No.92</v>
          </cell>
        </row>
        <row r="1762">
          <cell r="A1762" t="str">
            <v>폼타이 합판거푸집</v>
          </cell>
          <cell r="B1762" t="str">
            <v>0-7m:T=400:3회</v>
          </cell>
          <cell r="C1762" t="str">
            <v>M2</v>
          </cell>
          <cell r="D1762">
            <v>74.8</v>
          </cell>
          <cell r="E1762">
            <v>18500</v>
          </cell>
          <cell r="F1762">
            <v>1383800</v>
          </cell>
          <cell r="G1762">
            <v>6600</v>
          </cell>
          <cell r="H1762">
            <v>493680</v>
          </cell>
          <cell r="I1762">
            <v>11900</v>
          </cell>
          <cell r="J1762">
            <v>890120</v>
          </cell>
          <cell r="K1762">
            <v>0</v>
          </cell>
          <cell r="L1762">
            <v>0</v>
          </cell>
          <cell r="M1762" t="str">
            <v>No.73</v>
          </cell>
        </row>
        <row r="1763">
          <cell r="A1763" t="str">
            <v>폼타이 합판거푸집</v>
          </cell>
          <cell r="B1763" t="str">
            <v>0-7m:T=300:3회</v>
          </cell>
          <cell r="C1763" t="str">
            <v>M2</v>
          </cell>
          <cell r="D1763">
            <v>100.72</v>
          </cell>
          <cell r="E1763">
            <v>18600</v>
          </cell>
          <cell r="F1763">
            <v>1873392</v>
          </cell>
          <cell r="G1763">
            <v>6600</v>
          </cell>
          <cell r="H1763">
            <v>664752</v>
          </cell>
          <cell r="I1763">
            <v>12000</v>
          </cell>
          <cell r="J1763">
            <v>1208640</v>
          </cell>
          <cell r="K1763">
            <v>0</v>
          </cell>
          <cell r="L1763">
            <v>0</v>
          </cell>
          <cell r="M1763" t="str">
            <v>No.74</v>
          </cell>
        </row>
        <row r="1764">
          <cell r="A1764" t="str">
            <v>강관동바리(3개월)</v>
          </cell>
          <cell r="B1764" t="str">
            <v>H=4.2-7.2M</v>
          </cell>
          <cell r="C1764" t="str">
            <v>공M3</v>
          </cell>
          <cell r="D1764">
            <v>33.56</v>
          </cell>
          <cell r="E1764">
            <v>7500</v>
          </cell>
          <cell r="F1764">
            <v>251700</v>
          </cell>
          <cell r="G1764">
            <v>200</v>
          </cell>
          <cell r="H1764">
            <v>6712</v>
          </cell>
          <cell r="I1764">
            <v>7300</v>
          </cell>
          <cell r="J1764">
            <v>244988</v>
          </cell>
          <cell r="K1764">
            <v>0</v>
          </cell>
          <cell r="L1764">
            <v>0</v>
          </cell>
          <cell r="M1764" t="str">
            <v>No.93</v>
          </cell>
        </row>
        <row r="1765">
          <cell r="A1765" t="str">
            <v>강관동바리(3개월)</v>
          </cell>
          <cell r="B1765" t="str">
            <v>H=0-4.2M</v>
          </cell>
          <cell r="C1765" t="str">
            <v>공M3</v>
          </cell>
          <cell r="D1765">
            <v>1190.28</v>
          </cell>
          <cell r="E1765">
            <v>6300</v>
          </cell>
          <cell r="F1765">
            <v>7498764</v>
          </cell>
          <cell r="G1765">
            <v>200</v>
          </cell>
          <cell r="H1765">
            <v>238056</v>
          </cell>
          <cell r="I1765">
            <v>6100</v>
          </cell>
          <cell r="J1765">
            <v>7260708</v>
          </cell>
          <cell r="K1765">
            <v>0</v>
          </cell>
          <cell r="L1765">
            <v>0</v>
          </cell>
          <cell r="M1765" t="str">
            <v>No.21</v>
          </cell>
        </row>
        <row r="1766">
          <cell r="A1766" t="str">
            <v>강관비계</v>
          </cell>
          <cell r="B1766" t="str">
            <v>3개월</v>
          </cell>
          <cell r="C1766" t="str">
            <v>M2</v>
          </cell>
          <cell r="D1766">
            <v>450.8</v>
          </cell>
          <cell r="E1766">
            <v>9200</v>
          </cell>
          <cell r="F1766">
            <v>4147360</v>
          </cell>
          <cell r="G1766">
            <v>2300</v>
          </cell>
          <cell r="H1766">
            <v>1036840</v>
          </cell>
          <cell r="I1766">
            <v>6600</v>
          </cell>
          <cell r="J1766">
            <v>2975280</v>
          </cell>
          <cell r="K1766">
            <v>300</v>
          </cell>
          <cell r="L1766">
            <v>135240</v>
          </cell>
          <cell r="M1766" t="str">
            <v>No.33</v>
          </cell>
        </row>
        <row r="1767">
          <cell r="A1767" t="str">
            <v>시공이음 설치</v>
          </cell>
          <cell r="B1767" t="str">
            <v>PVC,B=230X5mm</v>
          </cell>
          <cell r="C1767" t="str">
            <v>M</v>
          </cell>
          <cell r="D1767">
            <v>126.76</v>
          </cell>
          <cell r="E1767">
            <v>14600</v>
          </cell>
          <cell r="F1767">
            <v>1850696</v>
          </cell>
          <cell r="G1767">
            <v>3400</v>
          </cell>
          <cell r="H1767">
            <v>430984</v>
          </cell>
          <cell r="I1767">
            <v>11200</v>
          </cell>
          <cell r="J1767">
            <v>1419712</v>
          </cell>
          <cell r="K1767">
            <v>0</v>
          </cell>
          <cell r="L1767">
            <v>0</v>
          </cell>
          <cell r="M1767" t="str">
            <v>No.75</v>
          </cell>
        </row>
        <row r="1768">
          <cell r="A1768" t="str">
            <v>시공이음면정리(치핑)</v>
          </cell>
          <cell r="B1768" t="str">
            <v>인력</v>
          </cell>
          <cell r="C1768" t="str">
            <v>M2</v>
          </cell>
          <cell r="D1768">
            <v>89.42</v>
          </cell>
          <cell r="E1768">
            <v>19000</v>
          </cell>
          <cell r="F1768">
            <v>1698980</v>
          </cell>
          <cell r="G1768">
            <v>500</v>
          </cell>
          <cell r="H1768">
            <v>44710</v>
          </cell>
          <cell r="I1768">
            <v>18500</v>
          </cell>
          <cell r="J1768">
            <v>1654270</v>
          </cell>
          <cell r="K1768">
            <v>0</v>
          </cell>
          <cell r="L1768">
            <v>0</v>
          </cell>
          <cell r="M1768" t="str">
            <v>No.22</v>
          </cell>
        </row>
        <row r="1769">
          <cell r="A1769" t="str">
            <v>스페이서(T=110MM)</v>
          </cell>
          <cell r="C1769" t="str">
            <v>EA</v>
          </cell>
          <cell r="D1769">
            <v>790</v>
          </cell>
          <cell r="E1769">
            <v>90</v>
          </cell>
          <cell r="F1769">
            <v>71100</v>
          </cell>
          <cell r="G1769">
            <v>90</v>
          </cell>
          <cell r="H1769">
            <v>71100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</row>
        <row r="1770">
          <cell r="A1770" t="str">
            <v>스페이서(T=80MM)</v>
          </cell>
          <cell r="C1770" t="str">
            <v>EA</v>
          </cell>
          <cell r="D1770">
            <v>4194</v>
          </cell>
          <cell r="E1770">
            <v>60</v>
          </cell>
          <cell r="F1770">
            <v>251640</v>
          </cell>
          <cell r="G1770">
            <v>60</v>
          </cell>
          <cell r="H1770">
            <v>251640</v>
          </cell>
          <cell r="I1770">
            <v>0</v>
          </cell>
          <cell r="J1770">
            <v>0</v>
          </cell>
          <cell r="K1770">
            <v>0</v>
          </cell>
          <cell r="L1770">
            <v>0</v>
          </cell>
        </row>
        <row r="1771">
          <cell r="A1771" t="str">
            <v>폼타이거푸집 구멍체움</v>
          </cell>
          <cell r="C1771" t="str">
            <v>EA</v>
          </cell>
          <cell r="D1771">
            <v>1045</v>
          </cell>
          <cell r="E1771">
            <v>250</v>
          </cell>
          <cell r="F1771">
            <v>261250</v>
          </cell>
          <cell r="G1771">
            <v>0</v>
          </cell>
          <cell r="H1771">
            <v>0</v>
          </cell>
          <cell r="I1771">
            <v>250</v>
          </cell>
          <cell r="J1771">
            <v>261250</v>
          </cell>
          <cell r="K1771">
            <v>0</v>
          </cell>
          <cell r="L1771">
            <v>0</v>
          </cell>
          <cell r="M1771" t="str">
            <v>No.76</v>
          </cell>
        </row>
        <row r="1772">
          <cell r="A1772" t="str">
            <v>에폭시방수</v>
          </cell>
          <cell r="B1772" t="str">
            <v>수용성에폭시3회</v>
          </cell>
          <cell r="C1772" t="str">
            <v>M2</v>
          </cell>
          <cell r="D1772">
            <v>409.24</v>
          </cell>
          <cell r="E1772">
            <v>19600</v>
          </cell>
          <cell r="F1772">
            <v>8021104</v>
          </cell>
          <cell r="G1772">
            <v>10300</v>
          </cell>
          <cell r="H1772">
            <v>4215172</v>
          </cell>
          <cell r="I1772">
            <v>9300</v>
          </cell>
          <cell r="J1772">
            <v>3805932</v>
          </cell>
          <cell r="K1772">
            <v>0</v>
          </cell>
          <cell r="L1772">
            <v>0</v>
          </cell>
          <cell r="M1772" t="str">
            <v>No.77</v>
          </cell>
        </row>
        <row r="1773">
          <cell r="A1773" t="str">
            <v>FRP COVER</v>
          </cell>
          <cell r="B1773" t="str">
            <v>2000X1000</v>
          </cell>
          <cell r="C1773" t="str">
            <v>EA</v>
          </cell>
          <cell r="D1773">
            <v>2</v>
          </cell>
          <cell r="E1773">
            <v>300000</v>
          </cell>
          <cell r="F1773">
            <v>600000</v>
          </cell>
          <cell r="G1773">
            <v>250000</v>
          </cell>
          <cell r="H1773">
            <v>500000</v>
          </cell>
          <cell r="I1773">
            <v>50000</v>
          </cell>
          <cell r="J1773">
            <v>100000</v>
          </cell>
          <cell r="K1773">
            <v>0</v>
          </cell>
          <cell r="L1773">
            <v>0</v>
          </cell>
        </row>
        <row r="1774">
          <cell r="A1774" t="str">
            <v>수동게이트</v>
          </cell>
          <cell r="B1774" t="str">
            <v>D400M/M</v>
          </cell>
          <cell r="C1774" t="str">
            <v>조</v>
          </cell>
          <cell r="D1774">
            <v>1</v>
          </cell>
          <cell r="E1774">
            <v>1860000</v>
          </cell>
          <cell r="F1774">
            <v>1860000</v>
          </cell>
          <cell r="G1774">
            <v>1390000</v>
          </cell>
          <cell r="H1774">
            <v>1390000</v>
          </cell>
          <cell r="I1774">
            <v>470000</v>
          </cell>
          <cell r="J1774">
            <v>470000</v>
          </cell>
          <cell r="K1774">
            <v>0</v>
          </cell>
          <cell r="L1774">
            <v>0</v>
          </cell>
        </row>
        <row r="1775">
          <cell r="A1775" t="str">
            <v>스핀들</v>
          </cell>
          <cell r="B1775" t="str">
            <v>D38M/M</v>
          </cell>
          <cell r="C1775" t="str">
            <v>M</v>
          </cell>
          <cell r="D1775">
            <v>4.25</v>
          </cell>
          <cell r="E1775">
            <v>200000</v>
          </cell>
          <cell r="F1775">
            <v>850000</v>
          </cell>
          <cell r="G1775">
            <v>150000</v>
          </cell>
          <cell r="H1775">
            <v>637500</v>
          </cell>
          <cell r="I1775">
            <v>50000</v>
          </cell>
          <cell r="J1775">
            <v>212500</v>
          </cell>
          <cell r="K1775">
            <v>0</v>
          </cell>
          <cell r="L1775">
            <v>0</v>
          </cell>
        </row>
        <row r="1776">
          <cell r="A1776" t="str">
            <v>권양기</v>
          </cell>
          <cell r="B1776" t="str">
            <v>2호</v>
          </cell>
          <cell r="C1776" t="str">
            <v>대</v>
          </cell>
          <cell r="D1776">
            <v>1</v>
          </cell>
          <cell r="E1776">
            <v>860000</v>
          </cell>
          <cell r="F1776">
            <v>860000</v>
          </cell>
          <cell r="G1776">
            <v>560000</v>
          </cell>
          <cell r="H1776">
            <v>560000</v>
          </cell>
          <cell r="I1776">
            <v>300000</v>
          </cell>
          <cell r="J1776">
            <v>300000</v>
          </cell>
          <cell r="K1776">
            <v>0</v>
          </cell>
          <cell r="L1776">
            <v>0</v>
          </cell>
        </row>
        <row r="1777">
          <cell r="A1777" t="str">
            <v>S.T.S Plate C.설치(TYPE-A)</v>
          </cell>
          <cell r="B1777" t="str">
            <v>1000X600</v>
          </cell>
          <cell r="C1777" t="str">
            <v>EA</v>
          </cell>
          <cell r="D1777">
            <v>1</v>
          </cell>
          <cell r="E1777">
            <v>193800</v>
          </cell>
          <cell r="F1777">
            <v>193800</v>
          </cell>
          <cell r="G1777">
            <v>99600</v>
          </cell>
          <cell r="H1777">
            <v>99600</v>
          </cell>
          <cell r="I1777">
            <v>84300</v>
          </cell>
          <cell r="J1777">
            <v>84300</v>
          </cell>
          <cell r="K1777">
            <v>9900</v>
          </cell>
          <cell r="L1777">
            <v>9900</v>
          </cell>
          <cell r="M1777" t="str">
            <v>No.94</v>
          </cell>
        </row>
        <row r="1778">
          <cell r="A1778" t="str">
            <v>S.T.S Plate C.설치(TYPE-D)</v>
          </cell>
          <cell r="B1778" t="str">
            <v>1200X600</v>
          </cell>
          <cell r="C1778" t="str">
            <v>EA</v>
          </cell>
          <cell r="D1778">
            <v>2</v>
          </cell>
          <cell r="E1778">
            <v>213200</v>
          </cell>
          <cell r="F1778">
            <v>426400</v>
          </cell>
          <cell r="G1778">
            <v>120000</v>
          </cell>
          <cell r="H1778">
            <v>240000</v>
          </cell>
          <cell r="I1778">
            <v>81300</v>
          </cell>
          <cell r="J1778">
            <v>162600</v>
          </cell>
          <cell r="K1778">
            <v>11900</v>
          </cell>
          <cell r="L1778">
            <v>23800</v>
          </cell>
          <cell r="M1778" t="str">
            <v>No.97</v>
          </cell>
        </row>
        <row r="1779">
          <cell r="A1779" t="str">
            <v>S.T.S Plate C.설치(TYPE-A)</v>
          </cell>
          <cell r="B1779" t="str">
            <v>800X700</v>
          </cell>
          <cell r="C1779" t="str">
            <v>EA</v>
          </cell>
          <cell r="D1779">
            <v>2</v>
          </cell>
          <cell r="E1779">
            <v>192200</v>
          </cell>
          <cell r="F1779">
            <v>384400</v>
          </cell>
          <cell r="G1779">
            <v>98300</v>
          </cell>
          <cell r="H1779">
            <v>196600</v>
          </cell>
          <cell r="I1779">
            <v>84000</v>
          </cell>
          <cell r="J1779">
            <v>168000</v>
          </cell>
          <cell r="K1779">
            <v>9900</v>
          </cell>
          <cell r="L1779">
            <v>19800</v>
          </cell>
          <cell r="M1779" t="str">
            <v>No.103</v>
          </cell>
        </row>
        <row r="1780">
          <cell r="A1780" t="str">
            <v>S.T.S Plate C.설치(TYPE-B)</v>
          </cell>
          <cell r="B1780" t="str">
            <v>1800X1600</v>
          </cell>
          <cell r="C1780" t="str">
            <v>EA</v>
          </cell>
          <cell r="D1780">
            <v>4</v>
          </cell>
          <cell r="E1780">
            <v>481000</v>
          </cell>
          <cell r="F1780">
            <v>1924000</v>
          </cell>
          <cell r="G1780">
            <v>296000</v>
          </cell>
          <cell r="H1780">
            <v>1184000</v>
          </cell>
          <cell r="I1780">
            <v>147000</v>
          </cell>
          <cell r="J1780">
            <v>588000</v>
          </cell>
          <cell r="K1780">
            <v>38000</v>
          </cell>
          <cell r="L1780">
            <v>152000</v>
          </cell>
          <cell r="M1780" t="str">
            <v>No.104</v>
          </cell>
        </row>
        <row r="1781">
          <cell r="A1781" t="str">
            <v>S.T.S Plate C.설치(TYPE-D)</v>
          </cell>
          <cell r="B1781" t="str">
            <v>2100X700</v>
          </cell>
          <cell r="C1781" t="str">
            <v>EA</v>
          </cell>
          <cell r="D1781">
            <v>2</v>
          </cell>
          <cell r="E1781">
            <v>288000</v>
          </cell>
          <cell r="F1781">
            <v>576000</v>
          </cell>
          <cell r="G1781">
            <v>175000</v>
          </cell>
          <cell r="H1781">
            <v>350000</v>
          </cell>
          <cell r="I1781">
            <v>95000</v>
          </cell>
          <cell r="J1781">
            <v>190000</v>
          </cell>
          <cell r="K1781">
            <v>18000</v>
          </cell>
          <cell r="L1781">
            <v>36000</v>
          </cell>
          <cell r="M1781" t="str">
            <v>No.105</v>
          </cell>
        </row>
        <row r="1782">
          <cell r="A1782" t="str">
            <v>흙채움</v>
          </cell>
          <cell r="C1782" t="str">
            <v>M3</v>
          </cell>
          <cell r="D1782">
            <v>83.3</v>
          </cell>
          <cell r="E1782">
            <v>1200</v>
          </cell>
          <cell r="F1782">
            <v>99960</v>
          </cell>
          <cell r="G1782">
            <v>200</v>
          </cell>
          <cell r="H1782">
            <v>16660</v>
          </cell>
          <cell r="I1782">
            <v>600</v>
          </cell>
          <cell r="J1782">
            <v>49980</v>
          </cell>
          <cell r="K1782">
            <v>400</v>
          </cell>
          <cell r="L1782">
            <v>33320</v>
          </cell>
          <cell r="M1782" t="str">
            <v>#.29</v>
          </cell>
        </row>
        <row r="1783">
          <cell r="A1783" t="str">
            <v>사다리설치(STS)</v>
          </cell>
          <cell r="C1783" t="str">
            <v>M</v>
          </cell>
          <cell r="D1783">
            <v>13.75</v>
          </cell>
          <cell r="E1783">
            <v>10900</v>
          </cell>
          <cell r="F1783">
            <v>149875</v>
          </cell>
          <cell r="G1783">
            <v>6600</v>
          </cell>
          <cell r="H1783">
            <v>90750</v>
          </cell>
          <cell r="I1783">
            <v>4100</v>
          </cell>
          <cell r="J1783">
            <v>56375</v>
          </cell>
          <cell r="K1783">
            <v>200</v>
          </cell>
          <cell r="L1783">
            <v>2750</v>
          </cell>
          <cell r="M1783" t="str">
            <v>No.19</v>
          </cell>
        </row>
        <row r="1784">
          <cell r="A1784" t="str">
            <v>수팽창고무지수판 설치</v>
          </cell>
          <cell r="B1784" t="str">
            <v>20X10</v>
          </cell>
          <cell r="C1784" t="str">
            <v>M</v>
          </cell>
          <cell r="D1784">
            <v>3.77</v>
          </cell>
          <cell r="E1784">
            <v>3900</v>
          </cell>
          <cell r="F1784">
            <v>14703</v>
          </cell>
          <cell r="G1784">
            <v>3100</v>
          </cell>
          <cell r="H1784">
            <v>11687</v>
          </cell>
          <cell r="I1784">
            <v>800</v>
          </cell>
          <cell r="J1784">
            <v>3016</v>
          </cell>
          <cell r="K1784">
            <v>0</v>
          </cell>
          <cell r="L1784">
            <v>0</v>
          </cell>
          <cell r="M1784" t="str">
            <v>No.23</v>
          </cell>
        </row>
        <row r="1785">
          <cell r="A1785" t="str">
            <v>P.V.C 파이프(VG1)</v>
          </cell>
          <cell r="B1785" t="str">
            <v>Φ100M/M</v>
          </cell>
          <cell r="C1785" t="str">
            <v>M</v>
          </cell>
          <cell r="D1785">
            <v>0.9</v>
          </cell>
          <cell r="E1785">
            <v>6800</v>
          </cell>
          <cell r="F1785">
            <v>6120</v>
          </cell>
          <cell r="G1785">
            <v>6500</v>
          </cell>
          <cell r="H1785">
            <v>5850</v>
          </cell>
          <cell r="I1785">
            <v>300</v>
          </cell>
          <cell r="J1785">
            <v>270</v>
          </cell>
          <cell r="K1785">
            <v>0</v>
          </cell>
          <cell r="L1785">
            <v>0</v>
          </cell>
        </row>
        <row r="1786">
          <cell r="A1786" t="str">
            <v>P.V.C 파이프(VG1)</v>
          </cell>
          <cell r="B1786" t="str">
            <v>Φ200M/M</v>
          </cell>
          <cell r="C1786" t="str">
            <v>M</v>
          </cell>
          <cell r="D1786">
            <v>1.2</v>
          </cell>
          <cell r="E1786">
            <v>20600</v>
          </cell>
          <cell r="F1786">
            <v>24720</v>
          </cell>
          <cell r="G1786">
            <v>19200</v>
          </cell>
          <cell r="H1786">
            <v>23040</v>
          </cell>
          <cell r="I1786">
            <v>1400</v>
          </cell>
          <cell r="J1786">
            <v>1680</v>
          </cell>
          <cell r="K1786">
            <v>0</v>
          </cell>
          <cell r="L1786">
            <v>0</v>
          </cell>
        </row>
        <row r="1787">
          <cell r="A1787" t="str">
            <v>난간설치(TYPE-B수평)</v>
          </cell>
          <cell r="C1787" t="str">
            <v>M</v>
          </cell>
          <cell r="D1787">
            <v>17.75</v>
          </cell>
          <cell r="E1787">
            <v>45400</v>
          </cell>
          <cell r="F1787">
            <v>805850</v>
          </cell>
          <cell r="G1787">
            <v>8200</v>
          </cell>
          <cell r="H1787">
            <v>145550</v>
          </cell>
          <cell r="I1787">
            <v>36000</v>
          </cell>
          <cell r="J1787">
            <v>639000</v>
          </cell>
          <cell r="K1787">
            <v>1200</v>
          </cell>
          <cell r="L1787">
            <v>21300</v>
          </cell>
          <cell r="M1787" t="str">
            <v>No.99</v>
          </cell>
        </row>
        <row r="1788">
          <cell r="A1788" t="str">
            <v>난간설치(TYPE-A경사)</v>
          </cell>
          <cell r="C1788" t="str">
            <v>M</v>
          </cell>
          <cell r="D1788">
            <v>5.45</v>
          </cell>
          <cell r="E1788">
            <v>45400</v>
          </cell>
          <cell r="F1788">
            <v>247430</v>
          </cell>
          <cell r="G1788">
            <v>8200</v>
          </cell>
          <cell r="H1788">
            <v>44690</v>
          </cell>
          <cell r="I1788">
            <v>36000</v>
          </cell>
          <cell r="J1788">
            <v>196200</v>
          </cell>
          <cell r="K1788">
            <v>1200</v>
          </cell>
          <cell r="L1788">
            <v>6540</v>
          </cell>
          <cell r="M1788" t="str">
            <v>No.100</v>
          </cell>
        </row>
        <row r="1789">
          <cell r="A1789" t="str">
            <v>철근가공및조립</v>
          </cell>
          <cell r="B1789" t="str">
            <v>복잡</v>
          </cell>
          <cell r="C1789" t="str">
            <v>TON</v>
          </cell>
          <cell r="D1789">
            <v>159.489</v>
          </cell>
          <cell r="E1789">
            <v>361000</v>
          </cell>
          <cell r="F1789">
            <v>57575529</v>
          </cell>
          <cell r="G1789">
            <v>5000</v>
          </cell>
          <cell r="H1789">
            <v>797445</v>
          </cell>
          <cell r="I1789">
            <v>349000</v>
          </cell>
          <cell r="J1789">
            <v>55661661</v>
          </cell>
          <cell r="K1789">
            <v>7000</v>
          </cell>
          <cell r="L1789">
            <v>1116423</v>
          </cell>
          <cell r="M1789" t="str">
            <v>No.81</v>
          </cell>
        </row>
        <row r="1791">
          <cell r="A1791" t="str">
            <v>3. 부대시설공</v>
          </cell>
          <cell r="F1791">
            <v>26741905</v>
          </cell>
          <cell r="H1791">
            <v>8431136</v>
          </cell>
          <cell r="J1791">
            <v>17956754</v>
          </cell>
          <cell r="L1791">
            <v>354015</v>
          </cell>
        </row>
        <row r="1792">
          <cell r="A1792" t="str">
            <v>가. 콘크리트 포장</v>
          </cell>
          <cell r="F1792">
            <v>8093966</v>
          </cell>
          <cell r="H1792">
            <v>2653454</v>
          </cell>
          <cell r="J1792">
            <v>5354390</v>
          </cell>
          <cell r="L1792">
            <v>86122</v>
          </cell>
        </row>
        <row r="1793">
          <cell r="A1793" t="str">
            <v>레미콘타설</v>
          </cell>
          <cell r="B1793" t="str">
            <v>무근구조물</v>
          </cell>
          <cell r="C1793" t="str">
            <v>M3</v>
          </cell>
          <cell r="D1793">
            <v>148</v>
          </cell>
          <cell r="E1793">
            <v>21700</v>
          </cell>
          <cell r="F1793">
            <v>3211600</v>
          </cell>
          <cell r="G1793">
            <v>400</v>
          </cell>
          <cell r="H1793">
            <v>59200</v>
          </cell>
          <cell r="I1793">
            <v>21000</v>
          </cell>
          <cell r="J1793">
            <v>3108000</v>
          </cell>
          <cell r="K1793">
            <v>300</v>
          </cell>
          <cell r="L1793">
            <v>44400</v>
          </cell>
          <cell r="M1793" t="str">
            <v>No.10</v>
          </cell>
        </row>
        <row r="1794">
          <cell r="A1794" t="str">
            <v>모래부설(B.H 0.7M3)</v>
          </cell>
          <cell r="B1794" t="str">
            <v>기계90%+인력10%</v>
          </cell>
          <cell r="C1794" t="str">
            <v>M3</v>
          </cell>
          <cell r="D1794">
            <v>5.64</v>
          </cell>
          <cell r="E1794">
            <v>1300</v>
          </cell>
          <cell r="F1794">
            <v>7332</v>
          </cell>
          <cell r="G1794">
            <v>200</v>
          </cell>
          <cell r="H1794">
            <v>1128</v>
          </cell>
          <cell r="I1794">
            <v>700</v>
          </cell>
          <cell r="J1794">
            <v>3948</v>
          </cell>
          <cell r="K1794">
            <v>400</v>
          </cell>
          <cell r="L1794">
            <v>2256</v>
          </cell>
          <cell r="M1794" t="str">
            <v>#.14</v>
          </cell>
        </row>
        <row r="1795">
          <cell r="A1795" t="str">
            <v>보조기층포설 및 다짐</v>
          </cell>
          <cell r="B1795" t="str">
            <v>T=30cm</v>
          </cell>
          <cell r="C1795" t="str">
            <v>M3</v>
          </cell>
          <cell r="D1795">
            <v>56.38</v>
          </cell>
          <cell r="E1795">
            <v>2800</v>
          </cell>
          <cell r="F1795">
            <v>157864</v>
          </cell>
          <cell r="G1795">
            <v>400</v>
          </cell>
          <cell r="H1795">
            <v>22552</v>
          </cell>
          <cell r="I1795">
            <v>1700</v>
          </cell>
          <cell r="J1795">
            <v>95846</v>
          </cell>
          <cell r="K1795">
            <v>700</v>
          </cell>
          <cell r="L1795">
            <v>39466</v>
          </cell>
          <cell r="M1795" t="str">
            <v>#.11</v>
          </cell>
        </row>
        <row r="1796">
          <cell r="A1796" t="str">
            <v>신 축 재</v>
          </cell>
          <cell r="B1796" t="str">
            <v>T=1.5cm</v>
          </cell>
          <cell r="C1796" t="str">
            <v>M2</v>
          </cell>
          <cell r="D1796">
            <v>7.52</v>
          </cell>
          <cell r="E1796">
            <v>12600</v>
          </cell>
          <cell r="F1796">
            <v>94752</v>
          </cell>
          <cell r="G1796">
            <v>12000</v>
          </cell>
          <cell r="H1796">
            <v>90240</v>
          </cell>
          <cell r="I1796">
            <v>600</v>
          </cell>
          <cell r="J1796">
            <v>4512</v>
          </cell>
          <cell r="K1796">
            <v>0</v>
          </cell>
          <cell r="L1796">
            <v>0</v>
          </cell>
        </row>
        <row r="1797">
          <cell r="A1797" t="str">
            <v>양생(비닐)</v>
          </cell>
          <cell r="C1797" t="str">
            <v>M2</v>
          </cell>
          <cell r="D1797">
            <v>187.92</v>
          </cell>
          <cell r="E1797">
            <v>900</v>
          </cell>
          <cell r="F1797">
            <v>169128</v>
          </cell>
          <cell r="G1797">
            <v>700</v>
          </cell>
          <cell r="H1797">
            <v>131544</v>
          </cell>
          <cell r="I1797">
            <v>200</v>
          </cell>
          <cell r="J1797">
            <v>37584</v>
          </cell>
          <cell r="K1797">
            <v>0</v>
          </cell>
          <cell r="L1797">
            <v>0</v>
          </cell>
          <cell r="M1797" t="str">
            <v>No.8</v>
          </cell>
        </row>
        <row r="1798">
          <cell r="A1798" t="str">
            <v>콘크리트포장 포설</v>
          </cell>
          <cell r="B1798" t="str">
            <v>T=20cm</v>
          </cell>
          <cell r="C1798" t="str">
            <v>M3</v>
          </cell>
          <cell r="D1798">
            <v>37.58</v>
          </cell>
          <cell r="E1798">
            <v>103500</v>
          </cell>
          <cell r="F1798">
            <v>3889530</v>
          </cell>
          <cell r="G1798">
            <v>52500</v>
          </cell>
          <cell r="H1798">
            <v>1972950</v>
          </cell>
          <cell r="I1798">
            <v>51000</v>
          </cell>
          <cell r="J1798">
            <v>1916580</v>
          </cell>
          <cell r="K1798">
            <v>0</v>
          </cell>
          <cell r="L1798">
            <v>0</v>
          </cell>
          <cell r="M1798" t="str">
            <v>No.6</v>
          </cell>
        </row>
        <row r="1799">
          <cell r="A1799" t="str">
            <v>와이어메쉬깔기</v>
          </cell>
          <cell r="B1799" t="str">
            <v>#8X100X100</v>
          </cell>
          <cell r="C1799" t="str">
            <v>M2</v>
          </cell>
          <cell r="D1799">
            <v>187.92</v>
          </cell>
          <cell r="E1799">
            <v>3000</v>
          </cell>
          <cell r="F1799">
            <v>563760</v>
          </cell>
          <cell r="G1799">
            <v>2000</v>
          </cell>
          <cell r="H1799">
            <v>375840</v>
          </cell>
          <cell r="I1799">
            <v>1000</v>
          </cell>
          <cell r="J1799">
            <v>187920</v>
          </cell>
          <cell r="K1799">
            <v>0</v>
          </cell>
          <cell r="L1799">
            <v>0</v>
          </cell>
          <cell r="M1799" t="str">
            <v>No.7</v>
          </cell>
        </row>
        <row r="1801">
          <cell r="A1801" t="str">
            <v>나. U형 측구</v>
          </cell>
          <cell r="F1801">
            <v>8398877</v>
          </cell>
          <cell r="H1801">
            <v>4726965</v>
          </cell>
          <cell r="J1801">
            <v>3625609</v>
          </cell>
          <cell r="L1801">
            <v>46303</v>
          </cell>
        </row>
        <row r="1802">
          <cell r="A1802" t="str">
            <v>레미콘타설</v>
          </cell>
          <cell r="B1802" t="str">
            <v>철근구조물</v>
          </cell>
          <cell r="C1802" t="str">
            <v>M3</v>
          </cell>
          <cell r="D1802">
            <v>21.53</v>
          </cell>
          <cell r="E1802">
            <v>16000</v>
          </cell>
          <cell r="F1802">
            <v>344480</v>
          </cell>
          <cell r="G1802">
            <v>0</v>
          </cell>
          <cell r="H1802">
            <v>0</v>
          </cell>
          <cell r="I1802">
            <v>16000</v>
          </cell>
          <cell r="J1802">
            <v>344480</v>
          </cell>
          <cell r="K1802">
            <v>0</v>
          </cell>
          <cell r="L1802">
            <v>0</v>
          </cell>
          <cell r="M1802" t="str">
            <v>No.14</v>
          </cell>
        </row>
        <row r="1803">
          <cell r="A1803" t="str">
            <v>레미콘타설</v>
          </cell>
          <cell r="B1803" t="str">
            <v>무근구조물</v>
          </cell>
          <cell r="C1803" t="str">
            <v>M3</v>
          </cell>
          <cell r="D1803">
            <v>6.55</v>
          </cell>
          <cell r="E1803">
            <v>21700</v>
          </cell>
          <cell r="F1803">
            <v>142135</v>
          </cell>
          <cell r="G1803">
            <v>400</v>
          </cell>
          <cell r="H1803">
            <v>2620</v>
          </cell>
          <cell r="I1803">
            <v>21000</v>
          </cell>
          <cell r="J1803">
            <v>137550</v>
          </cell>
          <cell r="K1803">
            <v>300</v>
          </cell>
          <cell r="L1803">
            <v>1965</v>
          </cell>
          <cell r="M1803" t="str">
            <v>No.10</v>
          </cell>
        </row>
        <row r="1804">
          <cell r="A1804" t="str">
            <v>합판거푸집</v>
          </cell>
          <cell r="B1804" t="str">
            <v>0-7m:3회</v>
          </cell>
          <cell r="C1804" t="str">
            <v>M2</v>
          </cell>
          <cell r="D1804">
            <v>177.84</v>
          </cell>
          <cell r="E1804">
            <v>12000</v>
          </cell>
          <cell r="F1804">
            <v>2134080</v>
          </cell>
          <cell r="G1804">
            <v>4000</v>
          </cell>
          <cell r="H1804">
            <v>711360</v>
          </cell>
          <cell r="I1804">
            <v>8000</v>
          </cell>
          <cell r="J1804">
            <v>1422720</v>
          </cell>
          <cell r="K1804">
            <v>0</v>
          </cell>
          <cell r="L1804">
            <v>0</v>
          </cell>
          <cell r="M1804" t="str">
            <v>No.15</v>
          </cell>
        </row>
        <row r="1805">
          <cell r="A1805" t="str">
            <v>합판거푸집</v>
          </cell>
          <cell r="B1805" t="str">
            <v>0-7m:6회</v>
          </cell>
          <cell r="C1805" t="str">
            <v>M2</v>
          </cell>
          <cell r="D1805">
            <v>18.72</v>
          </cell>
          <cell r="E1805">
            <v>17100</v>
          </cell>
          <cell r="F1805">
            <v>320112</v>
          </cell>
          <cell r="G1805">
            <v>5300</v>
          </cell>
          <cell r="H1805">
            <v>99216</v>
          </cell>
          <cell r="I1805">
            <v>11800</v>
          </cell>
          <cell r="J1805">
            <v>220896</v>
          </cell>
          <cell r="K1805">
            <v>0</v>
          </cell>
          <cell r="L1805">
            <v>0</v>
          </cell>
          <cell r="M1805" t="str">
            <v>No.11</v>
          </cell>
        </row>
        <row r="1806">
          <cell r="A1806" t="str">
            <v>철근가공및조립</v>
          </cell>
          <cell r="B1806" t="str">
            <v>간단</v>
          </cell>
          <cell r="C1806" t="str">
            <v>TON</v>
          </cell>
          <cell r="D1806">
            <v>1.123</v>
          </cell>
          <cell r="E1806">
            <v>290000</v>
          </cell>
          <cell r="F1806">
            <v>325670</v>
          </cell>
          <cell r="G1806">
            <v>3000</v>
          </cell>
          <cell r="H1806">
            <v>3369</v>
          </cell>
          <cell r="I1806">
            <v>281000</v>
          </cell>
          <cell r="J1806">
            <v>315563</v>
          </cell>
          <cell r="K1806">
            <v>6000</v>
          </cell>
          <cell r="L1806">
            <v>6738</v>
          </cell>
          <cell r="M1806" t="str">
            <v>No.82</v>
          </cell>
        </row>
        <row r="1807">
          <cell r="A1807" t="str">
            <v>그레이팅 뚜껑설치</v>
          </cell>
          <cell r="B1807" t="str">
            <v>500X1000mm</v>
          </cell>
          <cell r="C1807" t="str">
            <v>개소</v>
          </cell>
          <cell r="D1807">
            <v>94</v>
          </cell>
          <cell r="E1807">
            <v>54600</v>
          </cell>
          <cell r="F1807">
            <v>5132400</v>
          </cell>
          <cell r="G1807">
            <v>41600</v>
          </cell>
          <cell r="H1807">
            <v>3910400</v>
          </cell>
          <cell r="I1807">
            <v>12600</v>
          </cell>
          <cell r="J1807">
            <v>1184400</v>
          </cell>
          <cell r="K1807">
            <v>400</v>
          </cell>
          <cell r="L1807">
            <v>37600</v>
          </cell>
          <cell r="M1807" t="str">
            <v>No.83</v>
          </cell>
        </row>
        <row r="1809">
          <cell r="A1809" t="str">
            <v>다. 돌담쌓기</v>
          </cell>
          <cell r="F1809">
            <v>7637900</v>
          </cell>
          <cell r="H1809">
            <v>165800</v>
          </cell>
          <cell r="J1809">
            <v>7337000</v>
          </cell>
          <cell r="L1809">
            <v>135100</v>
          </cell>
        </row>
        <row r="1810">
          <cell r="A1810" t="str">
            <v>레미콘타설</v>
          </cell>
          <cell r="B1810" t="str">
            <v>무근구조물</v>
          </cell>
          <cell r="C1810" t="str">
            <v>M3</v>
          </cell>
          <cell r="D1810">
            <v>7</v>
          </cell>
          <cell r="E1810">
            <v>21700</v>
          </cell>
          <cell r="F1810">
            <v>151900</v>
          </cell>
          <cell r="G1810">
            <v>400</v>
          </cell>
          <cell r="H1810">
            <v>2800</v>
          </cell>
          <cell r="I1810">
            <v>21000</v>
          </cell>
          <cell r="J1810">
            <v>147000</v>
          </cell>
          <cell r="K1810">
            <v>300</v>
          </cell>
          <cell r="L1810">
            <v>2100</v>
          </cell>
          <cell r="M1810" t="str">
            <v>No.10</v>
          </cell>
        </row>
        <row r="1811">
          <cell r="A1811" t="str">
            <v>합판거푸집</v>
          </cell>
          <cell r="B1811" t="str">
            <v>0-7m:6회</v>
          </cell>
          <cell r="C1811" t="str">
            <v>M2</v>
          </cell>
          <cell r="D1811">
            <v>20</v>
          </cell>
          <cell r="E1811">
            <v>17100</v>
          </cell>
          <cell r="F1811">
            <v>342000</v>
          </cell>
          <cell r="G1811">
            <v>5300</v>
          </cell>
          <cell r="H1811">
            <v>106000</v>
          </cell>
          <cell r="I1811">
            <v>11800</v>
          </cell>
          <cell r="J1811">
            <v>236000</v>
          </cell>
          <cell r="K1811">
            <v>0</v>
          </cell>
          <cell r="L1811">
            <v>0</v>
          </cell>
          <cell r="M1811" t="str">
            <v>No.11</v>
          </cell>
        </row>
        <row r="1812">
          <cell r="A1812" t="str">
            <v>돌담쌓기(파쇄암활용)</v>
          </cell>
          <cell r="B1812" t="str">
            <v>B0.5 X H1.9</v>
          </cell>
          <cell r="C1812" t="str">
            <v>M2</v>
          </cell>
          <cell r="D1812">
            <v>190</v>
          </cell>
          <cell r="E1812">
            <v>37600</v>
          </cell>
          <cell r="F1812">
            <v>7144000</v>
          </cell>
          <cell r="G1812">
            <v>300</v>
          </cell>
          <cell r="H1812">
            <v>57000</v>
          </cell>
          <cell r="I1812">
            <v>36600</v>
          </cell>
          <cell r="J1812">
            <v>6954000</v>
          </cell>
          <cell r="K1812">
            <v>700</v>
          </cell>
          <cell r="L1812">
            <v>133000</v>
          </cell>
          <cell r="M1812" t="str">
            <v>No.85</v>
          </cell>
        </row>
        <row r="1814">
          <cell r="A1814" t="str">
            <v>라. 도로경계석 설치</v>
          </cell>
          <cell r="F1814">
            <v>144384</v>
          </cell>
          <cell r="H1814">
            <v>37367</v>
          </cell>
          <cell r="J1814">
            <v>106942</v>
          </cell>
          <cell r="L1814">
            <v>75</v>
          </cell>
        </row>
        <row r="1815">
          <cell r="A1815" t="str">
            <v>레미콘타설</v>
          </cell>
          <cell r="B1815" t="str">
            <v>무근구조물</v>
          </cell>
          <cell r="C1815" t="str">
            <v>M3</v>
          </cell>
          <cell r="D1815">
            <v>0.25</v>
          </cell>
          <cell r="E1815">
            <v>21700</v>
          </cell>
          <cell r="F1815">
            <v>5425</v>
          </cell>
          <cell r="G1815">
            <v>400</v>
          </cell>
          <cell r="H1815">
            <v>100</v>
          </cell>
          <cell r="I1815">
            <v>21000</v>
          </cell>
          <cell r="J1815">
            <v>5250</v>
          </cell>
          <cell r="K1815">
            <v>300</v>
          </cell>
          <cell r="L1815">
            <v>75</v>
          </cell>
          <cell r="M1815" t="str">
            <v>No.10</v>
          </cell>
        </row>
        <row r="1816">
          <cell r="A1816" t="str">
            <v>합판거푸집</v>
          </cell>
          <cell r="B1816" t="str">
            <v>0-7m:6회</v>
          </cell>
          <cell r="C1816" t="str">
            <v>M2</v>
          </cell>
          <cell r="D1816">
            <v>2.4900000000000002</v>
          </cell>
          <cell r="E1816">
            <v>17100</v>
          </cell>
          <cell r="F1816">
            <v>42579</v>
          </cell>
          <cell r="G1816">
            <v>5300</v>
          </cell>
          <cell r="H1816">
            <v>13197</v>
          </cell>
          <cell r="I1816">
            <v>11800</v>
          </cell>
          <cell r="J1816">
            <v>29382</v>
          </cell>
          <cell r="K1816">
            <v>0</v>
          </cell>
          <cell r="L1816">
            <v>0</v>
          </cell>
          <cell r="M1816" t="str">
            <v>No.11</v>
          </cell>
        </row>
        <row r="1817">
          <cell r="A1817" t="str">
            <v>모  르  터</v>
          </cell>
          <cell r="B1817" t="str">
            <v>1 : 3</v>
          </cell>
          <cell r="C1817" t="str">
            <v>M3</v>
          </cell>
          <cell r="D1817">
            <v>2.5000000000000001E-3</v>
          </cell>
          <cell r="E1817">
            <v>40000</v>
          </cell>
          <cell r="F1817">
            <v>100</v>
          </cell>
          <cell r="G1817">
            <v>0</v>
          </cell>
          <cell r="H1817">
            <v>0</v>
          </cell>
          <cell r="I1817">
            <v>40000</v>
          </cell>
          <cell r="J1817">
            <v>100</v>
          </cell>
          <cell r="K1817">
            <v>0</v>
          </cell>
          <cell r="L1817">
            <v>0</v>
          </cell>
          <cell r="M1817" t="str">
            <v>No.37</v>
          </cell>
        </row>
        <row r="1818">
          <cell r="A1818" t="str">
            <v>도로경계석 설치(신설)</v>
          </cell>
          <cell r="B1818" t="str">
            <v>120X120X500</v>
          </cell>
          <cell r="C1818" t="str">
            <v>M</v>
          </cell>
          <cell r="D1818">
            <v>8.3000000000000007</v>
          </cell>
          <cell r="E1818">
            <v>11600</v>
          </cell>
          <cell r="F1818">
            <v>96280</v>
          </cell>
          <cell r="G1818">
            <v>2900</v>
          </cell>
          <cell r="H1818">
            <v>24070</v>
          </cell>
          <cell r="I1818">
            <v>8700</v>
          </cell>
          <cell r="J1818">
            <v>72210</v>
          </cell>
          <cell r="K1818">
            <v>0</v>
          </cell>
          <cell r="L1818">
            <v>0</v>
          </cell>
          <cell r="M1818" t="str">
            <v>No.87</v>
          </cell>
        </row>
        <row r="1820">
          <cell r="A1820" t="str">
            <v>마. 집 수 정</v>
          </cell>
          <cell r="F1820">
            <v>329429</v>
          </cell>
          <cell r="H1820">
            <v>141152</v>
          </cell>
          <cell r="J1820">
            <v>186805</v>
          </cell>
          <cell r="L1820">
            <v>1472</v>
          </cell>
        </row>
        <row r="1821">
          <cell r="A1821" t="str">
            <v>레미콘타설</v>
          </cell>
          <cell r="B1821" t="str">
            <v>철근구조물</v>
          </cell>
          <cell r="C1821" t="str">
            <v>M3</v>
          </cell>
          <cell r="D1821">
            <v>1.54</v>
          </cell>
          <cell r="E1821">
            <v>16000</v>
          </cell>
          <cell r="F1821">
            <v>24640</v>
          </cell>
          <cell r="G1821">
            <v>0</v>
          </cell>
          <cell r="H1821">
            <v>0</v>
          </cell>
          <cell r="I1821">
            <v>16000</v>
          </cell>
          <cell r="J1821">
            <v>24640</v>
          </cell>
          <cell r="K1821">
            <v>0</v>
          </cell>
          <cell r="L1821">
            <v>0</v>
          </cell>
          <cell r="M1821" t="str">
            <v>No.14</v>
          </cell>
        </row>
        <row r="1822">
          <cell r="A1822" t="str">
            <v>레미콘타설</v>
          </cell>
          <cell r="B1822" t="str">
            <v>무근구조물</v>
          </cell>
          <cell r="C1822" t="str">
            <v>M3</v>
          </cell>
          <cell r="D1822">
            <v>0.26</v>
          </cell>
          <cell r="E1822">
            <v>21700</v>
          </cell>
          <cell r="F1822">
            <v>5642</v>
          </cell>
          <cell r="G1822">
            <v>400</v>
          </cell>
          <cell r="H1822">
            <v>104</v>
          </cell>
          <cell r="I1822">
            <v>21000</v>
          </cell>
          <cell r="J1822">
            <v>5460</v>
          </cell>
          <cell r="K1822">
            <v>300</v>
          </cell>
          <cell r="L1822">
            <v>78</v>
          </cell>
          <cell r="M1822" t="str">
            <v>No.10</v>
          </cell>
        </row>
        <row r="1823">
          <cell r="A1823" t="str">
            <v>합판거푸집</v>
          </cell>
          <cell r="B1823" t="str">
            <v>0-7m:3회</v>
          </cell>
          <cell r="C1823" t="str">
            <v>M2</v>
          </cell>
          <cell r="D1823">
            <v>12.64</v>
          </cell>
          <cell r="E1823">
            <v>12000</v>
          </cell>
          <cell r="F1823">
            <v>151680</v>
          </cell>
          <cell r="G1823">
            <v>4000</v>
          </cell>
          <cell r="H1823">
            <v>50560</v>
          </cell>
          <cell r="I1823">
            <v>8000</v>
          </cell>
          <cell r="J1823">
            <v>101120</v>
          </cell>
          <cell r="K1823">
            <v>0</v>
          </cell>
          <cell r="L1823">
            <v>0</v>
          </cell>
          <cell r="M1823" t="str">
            <v>No.15</v>
          </cell>
        </row>
        <row r="1824">
          <cell r="A1824" t="str">
            <v>합판거푸집</v>
          </cell>
          <cell r="B1824" t="str">
            <v>0-7m:6회</v>
          </cell>
          <cell r="C1824" t="str">
            <v>M2</v>
          </cell>
          <cell r="D1824">
            <v>0.64</v>
          </cell>
          <cell r="E1824">
            <v>17100</v>
          </cell>
          <cell r="F1824">
            <v>10944</v>
          </cell>
          <cell r="G1824">
            <v>5300</v>
          </cell>
          <cell r="H1824">
            <v>3392</v>
          </cell>
          <cell r="I1824">
            <v>11800</v>
          </cell>
          <cell r="J1824">
            <v>7552</v>
          </cell>
          <cell r="K1824">
            <v>0</v>
          </cell>
          <cell r="L1824">
            <v>0</v>
          </cell>
          <cell r="M1824" t="str">
            <v>No.11</v>
          </cell>
        </row>
        <row r="1825">
          <cell r="A1825" t="str">
            <v>철근가공및조립</v>
          </cell>
          <cell r="B1825" t="str">
            <v>보통</v>
          </cell>
          <cell r="C1825" t="str">
            <v>TON</v>
          </cell>
          <cell r="D1825">
            <v>4.9000000000000002E-2</v>
          </cell>
          <cell r="E1825">
            <v>327000</v>
          </cell>
          <cell r="F1825">
            <v>16023</v>
          </cell>
          <cell r="G1825">
            <v>4000</v>
          </cell>
          <cell r="H1825">
            <v>196</v>
          </cell>
          <cell r="I1825">
            <v>317000</v>
          </cell>
          <cell r="J1825">
            <v>15533</v>
          </cell>
          <cell r="K1825">
            <v>6000</v>
          </cell>
          <cell r="L1825">
            <v>294</v>
          </cell>
          <cell r="M1825" t="str">
            <v>No.18</v>
          </cell>
        </row>
        <row r="1826">
          <cell r="A1826" t="str">
            <v>그레이팅 뚜껑설치</v>
          </cell>
          <cell r="B1826" t="str">
            <v>1000X1000mm</v>
          </cell>
          <cell r="C1826" t="str">
            <v>개소</v>
          </cell>
          <cell r="D1826">
            <v>1</v>
          </cell>
          <cell r="E1826">
            <v>120500</v>
          </cell>
          <cell r="F1826">
            <v>120500</v>
          </cell>
          <cell r="G1826">
            <v>86900</v>
          </cell>
          <cell r="H1826">
            <v>86900</v>
          </cell>
          <cell r="I1826">
            <v>32500</v>
          </cell>
          <cell r="J1826">
            <v>32500</v>
          </cell>
          <cell r="K1826">
            <v>1100</v>
          </cell>
          <cell r="L1826">
            <v>1100</v>
          </cell>
          <cell r="M1826" t="str">
            <v>No.71</v>
          </cell>
        </row>
        <row r="1828">
          <cell r="A1828" t="str">
            <v>바. 출입문 설치</v>
          </cell>
          <cell r="F1828">
            <v>1405872</v>
          </cell>
          <cell r="H1828">
            <v>590962</v>
          </cell>
          <cell r="J1828">
            <v>814634</v>
          </cell>
          <cell r="L1828">
            <v>276</v>
          </cell>
        </row>
        <row r="1829">
          <cell r="A1829" t="str">
            <v>레미콘타설</v>
          </cell>
          <cell r="B1829" t="str">
            <v>철근구조물</v>
          </cell>
          <cell r="C1829" t="str">
            <v>M3</v>
          </cell>
          <cell r="D1829">
            <v>0.64</v>
          </cell>
          <cell r="E1829">
            <v>16000</v>
          </cell>
          <cell r="F1829">
            <v>10240</v>
          </cell>
          <cell r="G1829">
            <v>0</v>
          </cell>
          <cell r="H1829">
            <v>0</v>
          </cell>
          <cell r="I1829">
            <v>16000</v>
          </cell>
          <cell r="J1829">
            <v>10240</v>
          </cell>
          <cell r="K1829">
            <v>0</v>
          </cell>
          <cell r="L1829">
            <v>0</v>
          </cell>
          <cell r="M1829" t="str">
            <v>No.14</v>
          </cell>
        </row>
        <row r="1830">
          <cell r="A1830" t="str">
            <v>레미콘타설</v>
          </cell>
          <cell r="B1830" t="str">
            <v>무근구조물</v>
          </cell>
          <cell r="C1830" t="str">
            <v>M3</v>
          </cell>
          <cell r="D1830">
            <v>0.32</v>
          </cell>
          <cell r="E1830">
            <v>21700</v>
          </cell>
          <cell r="F1830">
            <v>6944</v>
          </cell>
          <cell r="G1830">
            <v>400</v>
          </cell>
          <cell r="H1830">
            <v>128</v>
          </cell>
          <cell r="I1830">
            <v>21000</v>
          </cell>
          <cell r="J1830">
            <v>6720</v>
          </cell>
          <cell r="K1830">
            <v>300</v>
          </cell>
          <cell r="L1830">
            <v>96</v>
          </cell>
          <cell r="M1830" t="str">
            <v>No.10</v>
          </cell>
        </row>
        <row r="1831">
          <cell r="A1831" t="str">
            <v>합판거푸집</v>
          </cell>
          <cell r="B1831" t="str">
            <v>0-7m:6회</v>
          </cell>
          <cell r="C1831" t="str">
            <v>M2</v>
          </cell>
          <cell r="D1831">
            <v>4.4800000000000004</v>
          </cell>
          <cell r="E1831">
            <v>17100</v>
          </cell>
          <cell r="F1831">
            <v>76608</v>
          </cell>
          <cell r="G1831">
            <v>5300</v>
          </cell>
          <cell r="H1831">
            <v>23744</v>
          </cell>
          <cell r="I1831">
            <v>11800</v>
          </cell>
          <cell r="J1831">
            <v>52864</v>
          </cell>
          <cell r="K1831">
            <v>0</v>
          </cell>
          <cell r="L1831">
            <v>0</v>
          </cell>
          <cell r="M1831" t="str">
            <v>No.11</v>
          </cell>
        </row>
        <row r="1832">
          <cell r="A1832" t="str">
            <v>철근가공및조립</v>
          </cell>
          <cell r="B1832" t="str">
            <v>간단</v>
          </cell>
          <cell r="C1832" t="str">
            <v>TON</v>
          </cell>
          <cell r="D1832">
            <v>0.03</v>
          </cell>
          <cell r="E1832">
            <v>290000</v>
          </cell>
          <cell r="F1832">
            <v>8700</v>
          </cell>
          <cell r="G1832">
            <v>3000</v>
          </cell>
          <cell r="H1832">
            <v>90</v>
          </cell>
          <cell r="I1832">
            <v>281000</v>
          </cell>
          <cell r="J1832">
            <v>8430</v>
          </cell>
          <cell r="K1832">
            <v>6000</v>
          </cell>
          <cell r="L1832">
            <v>180</v>
          </cell>
          <cell r="M1832" t="str">
            <v>No.82</v>
          </cell>
        </row>
        <row r="1833">
          <cell r="A1833" t="str">
            <v>모  르  터</v>
          </cell>
          <cell r="B1833" t="str">
            <v>1 : 3</v>
          </cell>
          <cell r="C1833" t="str">
            <v>M3</v>
          </cell>
          <cell r="D1833">
            <v>0.48</v>
          </cell>
          <cell r="E1833">
            <v>40000</v>
          </cell>
          <cell r="F1833">
            <v>19200</v>
          </cell>
          <cell r="G1833">
            <v>0</v>
          </cell>
          <cell r="H1833">
            <v>0</v>
          </cell>
          <cell r="I1833">
            <v>40000</v>
          </cell>
          <cell r="J1833">
            <v>19200</v>
          </cell>
          <cell r="K1833">
            <v>0</v>
          </cell>
          <cell r="L1833">
            <v>0</v>
          </cell>
          <cell r="M1833" t="str">
            <v>No.37</v>
          </cell>
        </row>
        <row r="1834">
          <cell r="A1834" t="str">
            <v>적벽돌쌓기</v>
          </cell>
          <cell r="B1834" t="str">
            <v>1.0B,표준형</v>
          </cell>
          <cell r="C1834" t="str">
            <v>M2</v>
          </cell>
          <cell r="D1834">
            <v>12.2</v>
          </cell>
          <cell r="E1834">
            <v>21900</v>
          </cell>
          <cell r="F1834">
            <v>267180</v>
          </cell>
          <cell r="G1834">
            <v>0</v>
          </cell>
          <cell r="H1834">
            <v>0</v>
          </cell>
          <cell r="I1834">
            <v>21900</v>
          </cell>
          <cell r="J1834">
            <v>267180</v>
          </cell>
          <cell r="K1834">
            <v>0</v>
          </cell>
          <cell r="L1834">
            <v>0</v>
          </cell>
          <cell r="M1834" t="str">
            <v>No.36</v>
          </cell>
        </row>
        <row r="1835">
          <cell r="A1835" t="str">
            <v>출입문 설치</v>
          </cell>
          <cell r="B1835" t="str">
            <v>B=4.0M</v>
          </cell>
          <cell r="C1835" t="str">
            <v>개소</v>
          </cell>
          <cell r="D1835">
            <v>1</v>
          </cell>
          <cell r="E1835">
            <v>1017000</v>
          </cell>
          <cell r="F1835">
            <v>1017000</v>
          </cell>
          <cell r="G1835">
            <v>567000</v>
          </cell>
          <cell r="H1835">
            <v>567000</v>
          </cell>
          <cell r="I1835">
            <v>450000</v>
          </cell>
          <cell r="J1835">
            <v>450000</v>
          </cell>
          <cell r="K1835">
            <v>0</v>
          </cell>
          <cell r="L1835">
            <v>0</v>
          </cell>
        </row>
        <row r="1837">
          <cell r="A1837" t="str">
            <v>사. 기  타</v>
          </cell>
          <cell r="F1837">
            <v>731477</v>
          </cell>
          <cell r="H1837">
            <v>115436</v>
          </cell>
          <cell r="J1837">
            <v>531374</v>
          </cell>
          <cell r="L1837">
            <v>84667</v>
          </cell>
        </row>
        <row r="1838">
          <cell r="A1838" t="str">
            <v>레미콘타설</v>
          </cell>
          <cell r="B1838" t="str">
            <v>무근구조물</v>
          </cell>
          <cell r="C1838" t="str">
            <v>M3</v>
          </cell>
          <cell r="D1838">
            <v>0.28999999999999998</v>
          </cell>
          <cell r="E1838">
            <v>21700</v>
          </cell>
          <cell r="F1838">
            <v>6293</v>
          </cell>
          <cell r="G1838">
            <v>400</v>
          </cell>
          <cell r="H1838">
            <v>116</v>
          </cell>
          <cell r="I1838">
            <v>21000</v>
          </cell>
          <cell r="J1838">
            <v>6090</v>
          </cell>
          <cell r="K1838">
            <v>300</v>
          </cell>
          <cell r="L1838">
            <v>87</v>
          </cell>
          <cell r="M1838" t="str">
            <v>No.10</v>
          </cell>
        </row>
        <row r="1839">
          <cell r="A1839" t="str">
            <v>합판거푸집</v>
          </cell>
          <cell r="B1839" t="str">
            <v>0-7m:6회</v>
          </cell>
          <cell r="C1839" t="str">
            <v>M2</v>
          </cell>
          <cell r="D1839">
            <v>0.96</v>
          </cell>
          <cell r="E1839">
            <v>17100</v>
          </cell>
          <cell r="F1839">
            <v>16416</v>
          </cell>
          <cell r="G1839">
            <v>5300</v>
          </cell>
          <cell r="H1839">
            <v>5088</v>
          </cell>
          <cell r="I1839">
            <v>11800</v>
          </cell>
          <cell r="J1839">
            <v>11328</v>
          </cell>
          <cell r="K1839">
            <v>0</v>
          </cell>
          <cell r="L1839">
            <v>0</v>
          </cell>
          <cell r="M1839" t="str">
            <v>No.11</v>
          </cell>
        </row>
        <row r="1840">
          <cell r="A1840" t="str">
            <v>모래부설 및 다짐(B.H 0.7M3,관로기초)</v>
          </cell>
          <cell r="B1840" t="str">
            <v>기계90%+인력10%</v>
          </cell>
          <cell r="C1840" t="str">
            <v>M3</v>
          </cell>
          <cell r="D1840">
            <v>15.16</v>
          </cell>
          <cell r="E1840">
            <v>2300</v>
          </cell>
          <cell r="F1840">
            <v>34868</v>
          </cell>
          <cell r="G1840">
            <v>200</v>
          </cell>
          <cell r="H1840">
            <v>3032</v>
          </cell>
          <cell r="I1840">
            <v>1600</v>
          </cell>
          <cell r="J1840">
            <v>24256</v>
          </cell>
          <cell r="K1840">
            <v>500</v>
          </cell>
          <cell r="L1840">
            <v>7580</v>
          </cell>
          <cell r="M1840" t="str">
            <v>#.8</v>
          </cell>
        </row>
        <row r="1841">
          <cell r="A1841" t="str">
            <v>이중벽P.E관 접합및부설</v>
          </cell>
          <cell r="B1841" t="str">
            <v>Φ250M/M</v>
          </cell>
          <cell r="C1841" t="str">
            <v>개소</v>
          </cell>
          <cell r="D1841">
            <v>2</v>
          </cell>
          <cell r="E1841">
            <v>4000</v>
          </cell>
          <cell r="F1841">
            <v>8000</v>
          </cell>
          <cell r="G1841">
            <v>0</v>
          </cell>
          <cell r="H1841">
            <v>0</v>
          </cell>
          <cell r="I1841">
            <v>4000</v>
          </cell>
          <cell r="J1841">
            <v>8000</v>
          </cell>
          <cell r="K1841">
            <v>0</v>
          </cell>
          <cell r="L1841">
            <v>0</v>
          </cell>
          <cell r="M1841" t="str">
            <v>No.24</v>
          </cell>
        </row>
        <row r="1842">
          <cell r="A1842" t="str">
            <v>K.P메카니칼접합및부설(기계)</v>
          </cell>
          <cell r="B1842" t="str">
            <v>ø450M/M</v>
          </cell>
          <cell r="C1842" t="str">
            <v>개소</v>
          </cell>
          <cell r="D1842">
            <v>2</v>
          </cell>
          <cell r="E1842">
            <v>139100</v>
          </cell>
          <cell r="F1842">
            <v>278200</v>
          </cell>
          <cell r="G1842">
            <v>39700</v>
          </cell>
          <cell r="H1842">
            <v>79400</v>
          </cell>
          <cell r="I1842">
            <v>78600</v>
          </cell>
          <cell r="J1842">
            <v>157200</v>
          </cell>
          <cell r="K1842">
            <v>20800</v>
          </cell>
          <cell r="L1842">
            <v>41600</v>
          </cell>
          <cell r="M1842" t="str">
            <v>No.63</v>
          </cell>
        </row>
        <row r="1843">
          <cell r="A1843" t="str">
            <v>K.P메카니칼접합및부설(기계)</v>
          </cell>
          <cell r="B1843" t="str">
            <v>ø450M/M(이형관)</v>
          </cell>
          <cell r="C1843" t="str">
            <v>개소</v>
          </cell>
          <cell r="D1843">
            <v>6</v>
          </cell>
          <cell r="E1843">
            <v>31400</v>
          </cell>
          <cell r="F1843">
            <v>188400</v>
          </cell>
          <cell r="G1843">
            <v>0</v>
          </cell>
          <cell r="H1843">
            <v>0</v>
          </cell>
          <cell r="I1843">
            <v>25500</v>
          </cell>
          <cell r="J1843">
            <v>153000</v>
          </cell>
          <cell r="K1843">
            <v>5900</v>
          </cell>
          <cell r="L1843">
            <v>35400</v>
          </cell>
          <cell r="M1843" t="str">
            <v>No.65</v>
          </cell>
        </row>
        <row r="1844">
          <cell r="A1844" t="str">
            <v>플랜지관 접합및부설</v>
          </cell>
          <cell r="B1844" t="str">
            <v>ø450M/M(이형관)</v>
          </cell>
          <cell r="C1844" t="str">
            <v>개소</v>
          </cell>
          <cell r="D1844">
            <v>1</v>
          </cell>
          <cell r="E1844">
            <v>170700</v>
          </cell>
          <cell r="F1844">
            <v>170700</v>
          </cell>
          <cell r="G1844">
            <v>27700</v>
          </cell>
          <cell r="H1844">
            <v>27700</v>
          </cell>
          <cell r="I1844">
            <v>143000</v>
          </cell>
          <cell r="J1844">
            <v>143000</v>
          </cell>
          <cell r="K1844">
            <v>0</v>
          </cell>
          <cell r="L1844">
            <v>0</v>
          </cell>
          <cell r="M1844" t="str">
            <v>No.106</v>
          </cell>
        </row>
        <row r="1845">
          <cell r="A1845" t="str">
            <v>P.V.C관 접합(슬리브접합)</v>
          </cell>
          <cell r="B1845" t="str">
            <v>D25M/M</v>
          </cell>
          <cell r="C1845" t="str">
            <v>개소</v>
          </cell>
          <cell r="D1845">
            <v>5</v>
          </cell>
          <cell r="E1845">
            <v>5720</v>
          </cell>
          <cell r="F1845">
            <v>28600</v>
          </cell>
          <cell r="G1845">
            <v>20</v>
          </cell>
          <cell r="H1845">
            <v>100</v>
          </cell>
          <cell r="I1845">
            <v>5700</v>
          </cell>
          <cell r="J1845">
            <v>28500</v>
          </cell>
          <cell r="K1845">
            <v>0</v>
          </cell>
          <cell r="L1845">
            <v>0</v>
          </cell>
          <cell r="M1845" t="str">
            <v>No.89</v>
          </cell>
        </row>
        <row r="1847">
          <cell r="A1847" t="str">
            <v>4. 운 반 공</v>
          </cell>
          <cell r="F1847">
            <v>2173668</v>
          </cell>
          <cell r="H1847">
            <v>129800</v>
          </cell>
          <cell r="J1847">
            <v>141600</v>
          </cell>
          <cell r="L1847">
            <v>1902268</v>
          </cell>
        </row>
        <row r="1848">
          <cell r="A1848" t="str">
            <v>철근운반</v>
          </cell>
          <cell r="C1848" t="str">
            <v>TON</v>
          </cell>
          <cell r="D1848">
            <v>165.512</v>
          </cell>
          <cell r="E1848">
            <v>9000</v>
          </cell>
          <cell r="F1848">
            <v>1489608</v>
          </cell>
          <cell r="G1848">
            <v>0</v>
          </cell>
          <cell r="H1848">
            <v>0</v>
          </cell>
          <cell r="I1848">
            <v>0</v>
          </cell>
          <cell r="J1848">
            <v>0</v>
          </cell>
          <cell r="K1848">
            <v>9000</v>
          </cell>
          <cell r="L1848">
            <v>1489608</v>
          </cell>
          <cell r="M1848" t="str">
            <v>#.15</v>
          </cell>
        </row>
        <row r="1849">
          <cell r="A1849" t="str">
            <v>시멘트운반(40kg/대)</v>
          </cell>
          <cell r="C1849" t="str">
            <v>대</v>
          </cell>
          <cell r="D1849">
            <v>382</v>
          </cell>
          <cell r="E1849">
            <v>400</v>
          </cell>
          <cell r="F1849">
            <v>152800</v>
          </cell>
          <cell r="G1849">
            <v>0</v>
          </cell>
          <cell r="H1849">
            <v>0</v>
          </cell>
          <cell r="I1849">
            <v>0</v>
          </cell>
          <cell r="J1849">
            <v>0</v>
          </cell>
          <cell r="K1849">
            <v>400</v>
          </cell>
          <cell r="L1849">
            <v>152800</v>
          </cell>
          <cell r="M1849" t="str">
            <v>#.19</v>
          </cell>
        </row>
        <row r="1850">
          <cell r="A1850" t="str">
            <v>주철관 운반</v>
          </cell>
          <cell r="B1850" t="str">
            <v>Φ450M/M</v>
          </cell>
          <cell r="C1850" t="str">
            <v>본</v>
          </cell>
          <cell r="D1850">
            <v>2</v>
          </cell>
          <cell r="E1850">
            <v>4300</v>
          </cell>
          <cell r="F1850">
            <v>8600</v>
          </cell>
          <cell r="G1850">
            <v>0</v>
          </cell>
          <cell r="H1850">
            <v>0</v>
          </cell>
          <cell r="I1850">
            <v>0</v>
          </cell>
          <cell r="J1850">
            <v>0</v>
          </cell>
          <cell r="K1850">
            <v>4300</v>
          </cell>
          <cell r="L1850">
            <v>8600</v>
          </cell>
          <cell r="M1850" t="str">
            <v>#.25</v>
          </cell>
        </row>
        <row r="1851">
          <cell r="A1851" t="str">
            <v>주철관 운반</v>
          </cell>
          <cell r="B1851" t="str">
            <v>이형관</v>
          </cell>
          <cell r="C1851" t="str">
            <v>KG</v>
          </cell>
          <cell r="D1851">
            <v>919.6</v>
          </cell>
          <cell r="E1851">
            <v>100</v>
          </cell>
          <cell r="F1851">
            <v>91960</v>
          </cell>
          <cell r="G1851">
            <v>0</v>
          </cell>
          <cell r="H1851">
            <v>0</v>
          </cell>
          <cell r="I1851">
            <v>0</v>
          </cell>
          <cell r="J1851">
            <v>0</v>
          </cell>
          <cell r="K1851">
            <v>100</v>
          </cell>
          <cell r="L1851">
            <v>91960</v>
          </cell>
          <cell r="M1851" t="str">
            <v>#.17</v>
          </cell>
        </row>
        <row r="1852">
          <cell r="A1852" t="str">
            <v>보조기층운반</v>
          </cell>
          <cell r="C1852" t="str">
            <v>M3</v>
          </cell>
          <cell r="D1852">
            <v>59</v>
          </cell>
          <cell r="E1852">
            <v>7300</v>
          </cell>
          <cell r="F1852">
            <v>430700</v>
          </cell>
          <cell r="G1852">
            <v>2200</v>
          </cell>
          <cell r="H1852">
            <v>129800</v>
          </cell>
          <cell r="I1852">
            <v>2400</v>
          </cell>
          <cell r="J1852">
            <v>141600</v>
          </cell>
          <cell r="K1852">
            <v>2700</v>
          </cell>
          <cell r="L1852">
            <v>159300</v>
          </cell>
          <cell r="M1852" t="str">
            <v>#.18</v>
          </cell>
        </row>
        <row r="1873">
          <cell r="A1873" t="str">
            <v>⊙중문동부 중계펌프장 사급자재비(토목)</v>
          </cell>
          <cell r="C1873" t="str">
            <v>식</v>
          </cell>
          <cell r="D1873">
            <v>1</v>
          </cell>
          <cell r="F1873">
            <v>6718100</v>
          </cell>
          <cell r="H1873">
            <v>6718100</v>
          </cell>
          <cell r="J1873">
            <v>0</v>
          </cell>
          <cell r="L1873">
            <v>0</v>
          </cell>
        </row>
        <row r="1875">
          <cell r="A1875" t="str">
            <v>모  래</v>
          </cell>
          <cell r="C1875" t="str">
            <v>M3</v>
          </cell>
          <cell r="D1875">
            <v>56</v>
          </cell>
          <cell r="E1875">
            <v>17000</v>
          </cell>
          <cell r="F1875">
            <v>952000</v>
          </cell>
          <cell r="G1875">
            <v>17000</v>
          </cell>
          <cell r="H1875">
            <v>952000</v>
          </cell>
          <cell r="I1875">
            <v>0</v>
          </cell>
          <cell r="J1875">
            <v>0</v>
          </cell>
          <cell r="K1875">
            <v>0</v>
          </cell>
          <cell r="L1875">
            <v>0</v>
          </cell>
        </row>
        <row r="1876">
          <cell r="A1876" t="str">
            <v>보조기층제</v>
          </cell>
          <cell r="C1876" t="str">
            <v>M3</v>
          </cell>
          <cell r="D1876">
            <v>59</v>
          </cell>
          <cell r="E1876">
            <v>6300</v>
          </cell>
          <cell r="F1876">
            <v>371700</v>
          </cell>
          <cell r="G1876">
            <v>6300</v>
          </cell>
          <cell r="H1876">
            <v>371700</v>
          </cell>
          <cell r="I1876">
            <v>0</v>
          </cell>
          <cell r="J1876">
            <v>0</v>
          </cell>
          <cell r="K1876">
            <v>0</v>
          </cell>
          <cell r="L1876">
            <v>0</v>
          </cell>
        </row>
        <row r="1877">
          <cell r="A1877" t="str">
            <v>적벽돌</v>
          </cell>
          <cell r="B1877" t="str">
            <v>190*90*57</v>
          </cell>
          <cell r="C1877" t="str">
            <v>매</v>
          </cell>
          <cell r="D1877">
            <v>1612</v>
          </cell>
          <cell r="E1877">
            <v>200</v>
          </cell>
          <cell r="F1877">
            <v>322400</v>
          </cell>
          <cell r="G1877">
            <v>200</v>
          </cell>
          <cell r="H1877">
            <v>322400</v>
          </cell>
          <cell r="I1877">
            <v>0</v>
          </cell>
          <cell r="J1877">
            <v>0</v>
          </cell>
          <cell r="K1877">
            <v>0</v>
          </cell>
          <cell r="L1877">
            <v>0</v>
          </cell>
        </row>
        <row r="1878">
          <cell r="A1878" t="str">
            <v>이중벽 P.E관</v>
          </cell>
          <cell r="B1878" t="str">
            <v>Φ250M/M</v>
          </cell>
          <cell r="C1878" t="str">
            <v>본</v>
          </cell>
          <cell r="D1878">
            <v>2</v>
          </cell>
          <cell r="E1878">
            <v>127200</v>
          </cell>
          <cell r="F1878">
            <v>254400</v>
          </cell>
          <cell r="G1878">
            <v>127200</v>
          </cell>
          <cell r="H1878">
            <v>254400</v>
          </cell>
          <cell r="I1878">
            <v>0</v>
          </cell>
          <cell r="J1878">
            <v>0</v>
          </cell>
          <cell r="K1878">
            <v>0</v>
          </cell>
          <cell r="L1878">
            <v>0</v>
          </cell>
        </row>
        <row r="1879">
          <cell r="A1879" t="str">
            <v>이중벽 P.E관</v>
          </cell>
          <cell r="B1879" t="str">
            <v>Φ400M/M</v>
          </cell>
          <cell r="C1879" t="str">
            <v>본</v>
          </cell>
          <cell r="D1879">
            <v>8</v>
          </cell>
          <cell r="E1879">
            <v>279600</v>
          </cell>
          <cell r="F1879">
            <v>2236800</v>
          </cell>
          <cell r="G1879">
            <v>279600</v>
          </cell>
          <cell r="H1879">
            <v>2236800</v>
          </cell>
          <cell r="I1879">
            <v>0</v>
          </cell>
          <cell r="J1879">
            <v>0</v>
          </cell>
          <cell r="K1879">
            <v>0</v>
          </cell>
          <cell r="L1879">
            <v>0</v>
          </cell>
        </row>
        <row r="1880">
          <cell r="A1880" t="str">
            <v>주철관 이형관</v>
          </cell>
          <cell r="B1880" t="str">
            <v>D300M/M이상 D600M/M이하</v>
          </cell>
          <cell r="C1880" t="str">
            <v>KG</v>
          </cell>
          <cell r="D1880">
            <v>919.6</v>
          </cell>
          <cell r="E1880">
            <v>2500</v>
          </cell>
          <cell r="F1880">
            <v>2299000</v>
          </cell>
          <cell r="G1880">
            <v>2500</v>
          </cell>
          <cell r="H1880">
            <v>2299000</v>
          </cell>
          <cell r="I1880">
            <v>0</v>
          </cell>
          <cell r="J1880">
            <v>0</v>
          </cell>
          <cell r="K1880">
            <v>0</v>
          </cell>
          <cell r="L1880">
            <v>0</v>
          </cell>
        </row>
        <row r="1881">
          <cell r="A1881" t="str">
            <v>주철관 접합부품(K.P메카니칼접합)</v>
          </cell>
          <cell r="B1881" t="str">
            <v>D=450MM</v>
          </cell>
          <cell r="C1881" t="str">
            <v>SET</v>
          </cell>
          <cell r="D1881">
            <v>8</v>
          </cell>
          <cell r="E1881">
            <v>34400</v>
          </cell>
          <cell r="F1881">
            <v>275200</v>
          </cell>
          <cell r="G1881">
            <v>34400</v>
          </cell>
          <cell r="H1881">
            <v>275200</v>
          </cell>
          <cell r="I1881">
            <v>0</v>
          </cell>
          <cell r="J1881">
            <v>0</v>
          </cell>
          <cell r="K1881">
            <v>0</v>
          </cell>
          <cell r="L1881">
            <v>0</v>
          </cell>
        </row>
        <row r="1882">
          <cell r="A1882" t="str">
            <v>주철관 접합부품(플랜지접합)</v>
          </cell>
          <cell r="B1882" t="str">
            <v>D=450MM</v>
          </cell>
          <cell r="C1882" t="str">
            <v>SET</v>
          </cell>
          <cell r="D1882">
            <v>1</v>
          </cell>
          <cell r="E1882">
            <v>6600</v>
          </cell>
          <cell r="F1882">
            <v>6600</v>
          </cell>
          <cell r="G1882">
            <v>6600</v>
          </cell>
          <cell r="H1882">
            <v>6600</v>
          </cell>
          <cell r="I1882">
            <v>0</v>
          </cell>
          <cell r="J1882">
            <v>0</v>
          </cell>
          <cell r="K1882">
            <v>0</v>
          </cell>
          <cell r="L1882">
            <v>0</v>
          </cell>
        </row>
        <row r="1895">
          <cell r="A1895" t="str">
            <v>Ⅵ.부 대 공</v>
          </cell>
          <cell r="C1895" t="str">
            <v>식</v>
          </cell>
          <cell r="D1895">
            <v>1</v>
          </cell>
          <cell r="F1895">
            <v>114212924</v>
          </cell>
          <cell r="H1895">
            <v>33940540</v>
          </cell>
          <cell r="J1895">
            <v>65457340</v>
          </cell>
          <cell r="L1895">
            <v>14815044</v>
          </cell>
        </row>
        <row r="1896">
          <cell r="A1896" t="str">
            <v>가.현장사무소</v>
          </cell>
          <cell r="F1896">
            <v>73831440</v>
          </cell>
          <cell r="H1896">
            <v>25097340</v>
          </cell>
          <cell r="J1896">
            <v>47857340</v>
          </cell>
          <cell r="L1896">
            <v>876760</v>
          </cell>
        </row>
        <row r="1897">
          <cell r="A1897" t="str">
            <v>현장사무소</v>
          </cell>
          <cell r="B1897" t="str">
            <v>12개월</v>
          </cell>
          <cell r="C1897" t="str">
            <v>㎡</v>
          </cell>
          <cell r="D1897">
            <v>200</v>
          </cell>
          <cell r="E1897">
            <v>119778</v>
          </cell>
          <cell r="F1897">
            <v>23955600</v>
          </cell>
          <cell r="G1897">
            <v>38050</v>
          </cell>
          <cell r="H1897">
            <v>7610000</v>
          </cell>
          <cell r="I1897">
            <v>80415</v>
          </cell>
          <cell r="J1897">
            <v>16083000</v>
          </cell>
          <cell r="K1897">
            <v>1313</v>
          </cell>
          <cell r="L1897">
            <v>262600</v>
          </cell>
          <cell r="M1897" t="str">
            <v>No.107</v>
          </cell>
        </row>
        <row r="1898">
          <cell r="A1898" t="str">
            <v>창  고</v>
          </cell>
          <cell r="B1898" t="str">
            <v>12개월</v>
          </cell>
          <cell r="C1898" t="str">
            <v>㎡</v>
          </cell>
          <cell r="D1898">
            <v>120</v>
          </cell>
          <cell r="E1898">
            <v>76236</v>
          </cell>
          <cell r="F1898">
            <v>9148320</v>
          </cell>
          <cell r="G1898">
            <v>29051</v>
          </cell>
          <cell r="H1898">
            <v>3486120</v>
          </cell>
          <cell r="I1898">
            <v>46151</v>
          </cell>
          <cell r="J1898">
            <v>5538120</v>
          </cell>
          <cell r="K1898">
            <v>1034</v>
          </cell>
          <cell r="L1898">
            <v>124080</v>
          </cell>
          <cell r="M1898" t="str">
            <v>No.108</v>
          </cell>
        </row>
        <row r="1899">
          <cell r="A1899" t="str">
            <v>작 업 소</v>
          </cell>
          <cell r="B1899" t="str">
            <v>12개월</v>
          </cell>
          <cell r="C1899" t="str">
            <v>㎡</v>
          </cell>
          <cell r="D1899">
            <v>220</v>
          </cell>
          <cell r="E1899">
            <v>76236</v>
          </cell>
          <cell r="F1899">
            <v>16771920</v>
          </cell>
          <cell r="G1899">
            <v>29051</v>
          </cell>
          <cell r="H1899">
            <v>6391220</v>
          </cell>
          <cell r="I1899">
            <v>46151</v>
          </cell>
          <cell r="J1899">
            <v>10153220</v>
          </cell>
          <cell r="K1899">
            <v>1034</v>
          </cell>
          <cell r="L1899">
            <v>227480</v>
          </cell>
          <cell r="M1899" t="str">
            <v>No.109</v>
          </cell>
        </row>
        <row r="1900">
          <cell r="A1900" t="str">
            <v>합 숙 소</v>
          </cell>
          <cell r="B1900" t="str">
            <v>12개월</v>
          </cell>
          <cell r="C1900" t="str">
            <v>㎡</v>
          </cell>
          <cell r="D1900">
            <v>200</v>
          </cell>
          <cell r="E1900">
            <v>119778</v>
          </cell>
          <cell r="F1900">
            <v>23955600</v>
          </cell>
          <cell r="G1900">
            <v>38050</v>
          </cell>
          <cell r="H1900">
            <v>7610000</v>
          </cell>
          <cell r="I1900">
            <v>80415</v>
          </cell>
          <cell r="J1900">
            <v>16083000</v>
          </cell>
          <cell r="K1900">
            <v>1313</v>
          </cell>
          <cell r="L1900">
            <v>262600</v>
          </cell>
          <cell r="M1900" t="str">
            <v>No.110</v>
          </cell>
        </row>
        <row r="1901">
          <cell r="A1901" t="str">
            <v>나.감독관차량</v>
          </cell>
          <cell r="C1901" t="str">
            <v>식</v>
          </cell>
          <cell r="D1901">
            <v>1</v>
          </cell>
          <cell r="E1901">
            <v>6281484</v>
          </cell>
          <cell r="F1901">
            <v>6281484</v>
          </cell>
          <cell r="G1901">
            <v>1843200</v>
          </cell>
          <cell r="H1901">
            <v>1843200</v>
          </cell>
          <cell r="I1901">
            <v>0</v>
          </cell>
          <cell r="J1901">
            <v>0</v>
          </cell>
          <cell r="K1901">
            <v>4438284</v>
          </cell>
          <cell r="L1901">
            <v>4438284</v>
          </cell>
        </row>
        <row r="1902">
          <cell r="A1902" t="str">
            <v>다. 시 험 비</v>
          </cell>
          <cell r="F1902">
            <v>34100000</v>
          </cell>
          <cell r="H1902">
            <v>7000000</v>
          </cell>
          <cell r="J1902">
            <v>17600000</v>
          </cell>
          <cell r="L1902">
            <v>9500000</v>
          </cell>
        </row>
        <row r="1903">
          <cell r="A1903" t="str">
            <v>선정시험</v>
          </cell>
          <cell r="C1903" t="str">
            <v>식</v>
          </cell>
          <cell r="D1903">
            <v>1</v>
          </cell>
          <cell r="E1903">
            <v>12600000</v>
          </cell>
          <cell r="F1903">
            <v>12600000</v>
          </cell>
          <cell r="G1903">
            <v>3000000</v>
          </cell>
          <cell r="H1903">
            <v>3000000</v>
          </cell>
          <cell r="I1903">
            <v>6600000</v>
          </cell>
          <cell r="J1903">
            <v>6600000</v>
          </cell>
          <cell r="K1903">
            <v>3000000</v>
          </cell>
          <cell r="L1903">
            <v>3000000</v>
          </cell>
          <cell r="M1903" t="str">
            <v>No.111</v>
          </cell>
        </row>
        <row r="1904">
          <cell r="A1904" t="str">
            <v>관리시험</v>
          </cell>
          <cell r="C1904" t="str">
            <v>식</v>
          </cell>
          <cell r="D1904">
            <v>1</v>
          </cell>
          <cell r="E1904">
            <v>14000000</v>
          </cell>
          <cell r="F1904">
            <v>14000000</v>
          </cell>
          <cell r="G1904">
            <v>2500000</v>
          </cell>
          <cell r="H1904">
            <v>2500000</v>
          </cell>
          <cell r="I1904">
            <v>7000000</v>
          </cell>
          <cell r="J1904">
            <v>7000000</v>
          </cell>
          <cell r="K1904">
            <v>4500000</v>
          </cell>
          <cell r="L1904">
            <v>4500000</v>
          </cell>
          <cell r="M1904" t="str">
            <v>No.112</v>
          </cell>
        </row>
        <row r="1905">
          <cell r="A1905" t="str">
            <v>검사시험</v>
          </cell>
          <cell r="C1905" t="str">
            <v>식</v>
          </cell>
          <cell r="D1905">
            <v>1</v>
          </cell>
          <cell r="E1905">
            <v>7500000</v>
          </cell>
          <cell r="F1905">
            <v>7500000</v>
          </cell>
          <cell r="G1905">
            <v>1500000</v>
          </cell>
          <cell r="H1905">
            <v>1500000</v>
          </cell>
          <cell r="I1905">
            <v>4000000</v>
          </cell>
          <cell r="J1905">
            <v>4000000</v>
          </cell>
          <cell r="K1905">
            <v>2000000</v>
          </cell>
          <cell r="L1905">
            <v>2000000</v>
          </cell>
          <cell r="M1905" t="str">
            <v>No.113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PYO"/>
      <sheetName val="WON기타"/>
      <sheetName val="WON제"/>
      <sheetName val="NAI-T"/>
      <sheetName val="NAI"/>
      <sheetName val="관급"/>
      <sheetName val="IL-L"/>
      <sheetName val="IL"/>
      <sheetName val="G-IL-L"/>
      <sheetName val="G-IL"/>
      <sheetName val="EQ-L"/>
      <sheetName val="EQ-총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교통대책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단가산출"/>
      <sheetName val="PIPE-MUL"/>
      <sheetName val="변압기 및 발전기 용량"/>
      <sheetName val="단가"/>
      <sheetName val="일위대가목차"/>
      <sheetName val="단가조사"/>
      <sheetName val="토적단위"/>
      <sheetName val="투찰추정"/>
      <sheetName val="단가비교표"/>
      <sheetName val="48단가"/>
      <sheetName val="49단가"/>
      <sheetName val="물가대비표"/>
      <sheetName val="요율"/>
      <sheetName val="삼원"/>
      <sheetName val="그린"/>
      <sheetName val="한창-을"/>
      <sheetName val="내역"/>
      <sheetName val="품셈"/>
      <sheetName val="수량산출"/>
      <sheetName val="단가일람"/>
      <sheetName val="단위량당중기"/>
      <sheetName val="ABUT수량-A1"/>
      <sheetName val="노임단가"/>
      <sheetName val="DATA"/>
      <sheetName val="데이타"/>
      <sheetName val="백암비스타내역"/>
      <sheetName val="단가대비표"/>
      <sheetName val="내역서2안"/>
      <sheetName val="토목"/>
      <sheetName val="일용노임단가"/>
      <sheetName val="인건비(VOICE)"/>
      <sheetName val="실행예산서"/>
      <sheetName val="FCR양식(1)"/>
      <sheetName val="Mc1"/>
      <sheetName val="DATA1"/>
      <sheetName val="CABLE SIZE-1"/>
      <sheetName val="Macro1"/>
      <sheetName val="사각1,특1호"/>
      <sheetName val="쌍송교"/>
      <sheetName val="조경일람"/>
      <sheetName val="Sheet1"/>
      <sheetName val="공통단가"/>
      <sheetName val="운반비"/>
      <sheetName val="건축내역"/>
      <sheetName val="Sheet3"/>
      <sheetName val="고분전시관"/>
      <sheetName val="설비"/>
      <sheetName val="기계경비(시간당)"/>
      <sheetName val="램머"/>
      <sheetName val="기계경비"/>
      <sheetName val="단위수량"/>
      <sheetName val="수지예산"/>
      <sheetName val="소방"/>
      <sheetName val="대,유,램"/>
      <sheetName val="단위목록"/>
      <sheetName val="코드표"/>
      <sheetName val="sheet1 _2_"/>
      <sheetName val="일(보일러)"/>
      <sheetName val="자료"/>
      <sheetName val="취합표"/>
      <sheetName val="물량산출"/>
      <sheetName val="45,46"/>
      <sheetName val="일위대가(가설)"/>
      <sheetName val="단가조사서"/>
      <sheetName val="산근목록"/>
      <sheetName val="중기목록"/>
      <sheetName val="호표목록"/>
      <sheetName val="도급내역"/>
      <sheetName val="일위대가(4층원격)"/>
      <sheetName val="터파기및재료"/>
      <sheetName val="내역서 을지"/>
      <sheetName val="토적표"/>
      <sheetName val="공종목록표"/>
      <sheetName val="평균터파기고(1-2,ASP)"/>
      <sheetName val="참조자료"/>
      <sheetName val="9811"/>
      <sheetName val="일위대가표목록"/>
      <sheetName val="자재단가"/>
      <sheetName val="기계경비목록1"/>
      <sheetName val="날개벽수량표"/>
      <sheetName val="기계경비일람"/>
      <sheetName val="내역서"/>
      <sheetName val="현장관리비"/>
      <sheetName val="노임"/>
      <sheetName val="일위목록"/>
      <sheetName val="9509"/>
      <sheetName val="전기일위대가"/>
      <sheetName val="plan&amp;section of foundation"/>
      <sheetName val="design criteria"/>
      <sheetName val="의왕내역"/>
      <sheetName val="단가 "/>
      <sheetName val="일위총괄표"/>
      <sheetName val="70%"/>
      <sheetName val="단가(1)"/>
      <sheetName val="참조-(1)"/>
      <sheetName val="화재 탐지 설비"/>
      <sheetName val="실행철강하도"/>
      <sheetName val="일위대가(1)"/>
      <sheetName val="수량"/>
      <sheetName val="2차공사"/>
      <sheetName val="단가표"/>
      <sheetName val="대목"/>
      <sheetName val="이토변실(A3-LINE)"/>
      <sheetName val=""/>
      <sheetName val="조견표"/>
      <sheetName val="노무비"/>
      <sheetName val="내역서(기성청구)"/>
      <sheetName val="1.설계기준 "/>
      <sheetName val="입찰안"/>
      <sheetName val="수량집계표(舊)"/>
      <sheetName val="참조 (2)"/>
      <sheetName val="일위대가(출입)"/>
      <sheetName val="판"/>
      <sheetName val="96노임기준"/>
      <sheetName val="소비자가"/>
      <sheetName val="설계서을"/>
      <sheetName val="산출내역서"/>
      <sheetName val="일위"/>
      <sheetName val="일집"/>
      <sheetName val="(암정)관급"/>
      <sheetName val="단  가  대  비  표"/>
      <sheetName val="일  위  대  가  목  록"/>
      <sheetName val="자  재"/>
      <sheetName val="건축외주"/>
      <sheetName val="토사(PE)"/>
      <sheetName val="EQ-R1"/>
      <sheetName val="2000,9월 일위"/>
      <sheetName val="#REF"/>
      <sheetName val="수목표준대가"/>
      <sheetName val="교대(A1)"/>
      <sheetName val="2공구산출내역"/>
      <sheetName val="횡배수관집현황(2공구)"/>
      <sheetName val="DAN"/>
      <sheetName val="백호우계수"/>
      <sheetName val="일위대가(건축)"/>
      <sheetName val="단면 (2)"/>
      <sheetName val="단가및재료비"/>
      <sheetName val="일위대가표"/>
      <sheetName val="본체"/>
      <sheetName val="투찰금액"/>
      <sheetName val="암거치수표"/>
      <sheetName val="재료집계표빽업"/>
      <sheetName val="암거수리계산서"/>
      <sheetName val="◀암거수리계산조서"/>
      <sheetName val="최종단면▶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웅진교-S2"/>
      <sheetName val="TYPE-A,B,C,D"/>
      <sheetName val="공통가설"/>
      <sheetName val="음성방향"/>
      <sheetName val="기자재비"/>
      <sheetName val="◀평균높이▶"/>
      <sheetName val="C.배수관공"/>
      <sheetName val="철거산출근거"/>
      <sheetName val="가도공"/>
      <sheetName val="Sheet1 (2)"/>
      <sheetName val="견적서"/>
      <sheetName val="단가표 (2)"/>
      <sheetName val="여과지동"/>
      <sheetName val="기초자료"/>
      <sheetName val="물가시세표"/>
      <sheetName val="식재가격"/>
      <sheetName val="7단가"/>
      <sheetName val="목차"/>
      <sheetName val="기본자료"/>
      <sheetName val="단가대비표(계측)"/>
      <sheetName val="집계표"/>
      <sheetName val="공조기(삭제)"/>
      <sheetName val="사리부설"/>
      <sheetName val="관리,공감"/>
      <sheetName val="Baby일위대가"/>
      <sheetName val="평야부단가"/>
      <sheetName val="현금"/>
      <sheetName val="기계경비목록"/>
      <sheetName val="배관배선 단가조사"/>
      <sheetName val="정렬"/>
      <sheetName val="전기일위목록"/>
      <sheetName val="단면별연장"/>
      <sheetName val="관로조직표"/>
      <sheetName val="2000양배"/>
      <sheetName val="일위_파일"/>
      <sheetName val="청주(철골발주의뢰서)"/>
      <sheetName val="자재일람"/>
      <sheetName val="공사비"/>
      <sheetName val="실행내역 "/>
      <sheetName val="총괄갑 "/>
      <sheetName val="견적"/>
      <sheetName val="설비(제출)"/>
      <sheetName val="견적조건"/>
      <sheetName val="기본단가"/>
      <sheetName val="토목주소"/>
      <sheetName val="◀암거위치"/>
      <sheetName val="단가집계목록"/>
      <sheetName val="암거단위-1련"/>
      <sheetName val="22단가(철거)"/>
      <sheetName val="22단가"/>
      <sheetName val="Data&amp;Result"/>
      <sheetName val="을지"/>
      <sheetName val="소포내역 (2)"/>
      <sheetName val="조명율표"/>
      <sheetName val="품셈TABLE"/>
      <sheetName val="직노"/>
      <sheetName val="단가(기자재)"/>
      <sheetName val="공사자료입력"/>
      <sheetName val="B LINE"/>
      <sheetName val="횡 연장"/>
      <sheetName val="토공1"/>
      <sheetName val="__Se08009_network_DATA_98_____2"/>
      <sheetName val="__Se08009_network_DATA_98_____3"/>
      <sheetName val="06 일위대가목록"/>
      <sheetName val="하부철근수량"/>
      <sheetName val="배수공 주요자재 집계표"/>
      <sheetName val="소총괄표1"/>
      <sheetName val="교대(A1-A2)"/>
      <sheetName val="노임변동률"/>
      <sheetName val="DATE"/>
      <sheetName val="단가대비표 (2)"/>
      <sheetName val="COVER"/>
      <sheetName val="규격"/>
      <sheetName val="총괄내역서"/>
      <sheetName val="JUCKEYK"/>
      <sheetName val="구리토평1전기"/>
      <sheetName val="장비경비"/>
      <sheetName val="주소록"/>
      <sheetName val="말뚝지지력산정"/>
      <sheetName val="6차2회변경내역서"/>
      <sheetName val="CON'C"/>
      <sheetName val="노무비단가"/>
      <sheetName val="횡배수관수량집계"/>
      <sheetName val="관급"/>
      <sheetName val="단"/>
      <sheetName val="I.일위대가목차"/>
      <sheetName val="CODE"/>
      <sheetName val="CATV"/>
      <sheetName val="실행"/>
      <sheetName val="APT"/>
      <sheetName val="사업성분석"/>
      <sheetName val="면적표"/>
      <sheetName val="연결임시"/>
      <sheetName val="골조시행"/>
      <sheetName val="내역서(기계)"/>
      <sheetName val="2000년1차"/>
      <sheetName val="제출내역 (2)"/>
      <sheetName val="기계설비-내역서"/>
      <sheetName val="내역서(설비+소방)"/>
      <sheetName val="wall"/>
      <sheetName val="구간재료"/>
      <sheetName val="설계명세서"/>
      <sheetName val="코드목록(시스템담당용)"/>
      <sheetName val="경산"/>
      <sheetName val="단가산출서"/>
      <sheetName val="교각1"/>
      <sheetName val="DATA 입력부"/>
      <sheetName val="비탈면보호공수량산출"/>
      <sheetName val="교각별수량"/>
      <sheetName val="토량1-1"/>
      <sheetName val="평가데이터"/>
      <sheetName val="NOMUBI"/>
      <sheetName val="Y-WORK"/>
      <sheetName val="재료단가"/>
      <sheetName val="단면가정"/>
      <sheetName val="맨홀수량산출"/>
      <sheetName val="규준틀"/>
      <sheetName val="직접인건비"/>
      <sheetName val="Noname 1"/>
      <sheetName val="세부내역"/>
      <sheetName val="수목데이타 "/>
      <sheetName val="서식"/>
      <sheetName val="재료표"/>
      <sheetName val="단가비교"/>
      <sheetName val="일위목차"/>
      <sheetName val="부대내역"/>
      <sheetName val="예측단가간지"/>
      <sheetName val="요약&amp;결과"/>
      <sheetName val="공조기"/>
      <sheetName val="공조기휀"/>
      <sheetName val="AHU집계"/>
      <sheetName val="개발총괄"/>
      <sheetName val="단위량"/>
      <sheetName val="재료집계표3"/>
      <sheetName val="재료집계표2"/>
      <sheetName val="토적집계표"/>
      <sheetName val="적용노임"/>
      <sheetName val="일반자재"/>
      <sheetName val="진주방향"/>
      <sheetName val="마산방향"/>
      <sheetName val="마산방향철근집계"/>
      <sheetName val="인건비 "/>
      <sheetName val="단위준설량산출표"/>
      <sheetName val="일위대가목록"/>
      <sheetName val="AV시스템"/>
      <sheetName val="표층포설및다짐"/>
      <sheetName val="중기"/>
      <sheetName val="단가(보완)"/>
      <sheetName val="대가 (보완)"/>
      <sheetName val="품셈표"/>
      <sheetName val="INPUT"/>
      <sheetName val="단가(노임)"/>
      <sheetName val="일반수량총괄집계"/>
      <sheetName val="기초목록"/>
      <sheetName val="단가산출(총괄)"/>
      <sheetName val="일위총괄"/>
      <sheetName val="남양시작동자105노65기1.3화1.2"/>
      <sheetName val="SORCE1"/>
      <sheetName val="단위중량"/>
      <sheetName val="전선 및 전선관"/>
      <sheetName val="조명시설"/>
      <sheetName val="EACT10"/>
      <sheetName val="자재"/>
      <sheetName val="산출목록표"/>
      <sheetName val="COST"/>
    </sheetNames>
    <definedNames>
      <definedName name="단중입력"/>
      <definedName name="프로그램.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팽성원가계산서"/>
      <sheetName val="집계표"/>
      <sheetName val="기자재비"/>
      <sheetName val="설치비"/>
      <sheetName val="대당설치비"/>
      <sheetName val="배관공사비"/>
      <sheetName val="일위대가"/>
      <sheetName val="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  <sheetName val="기자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J25">
            <v>0</v>
          </cell>
        </row>
        <row r="51">
          <cell r="J51">
            <v>254</v>
          </cell>
        </row>
      </sheetData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 LIST"/>
      <sheetName val="일위대가"/>
      <sheetName val="14-마지2교"/>
      <sheetName val="15-오금교"/>
      <sheetName val="18-비룡교"/>
      <sheetName val="19-설마1교"/>
      <sheetName val="20-효촌2교"/>
      <sheetName val="21-효촌3교"/>
      <sheetName val="26-고비교"/>
      <sheetName val="27-석수교"/>
      <sheetName val="30-직천1교"/>
      <sheetName val="35-간파교"/>
      <sheetName val="총괄"/>
      <sheetName val="공사원가"/>
      <sheetName val="개별직종노임단가(2002.5)"/>
      <sheetName val="현장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수량산출"/>
      <sheetName val="집계표"/>
      <sheetName val="가감수량"/>
      <sheetName val="단위수량"/>
      <sheetName val="원형맨홀수량산출서"/>
    </sheetNames>
    <sheetDataSet>
      <sheetData sheetId="0" refreshError="1"/>
      <sheetData sheetId="1" refreshError="1"/>
      <sheetData sheetId="2" refreshError="1"/>
      <sheetData sheetId="3" refreshError="1">
        <row r="3">
          <cell r="A3">
            <v>1</v>
          </cell>
          <cell r="B3" t="str">
            <v>1호맨홀</v>
          </cell>
          <cell r="C3">
            <v>1.9</v>
          </cell>
          <cell r="D3">
            <v>0.55649711574555982</v>
          </cell>
          <cell r="E3">
            <v>0.1</v>
          </cell>
          <cell r="F3">
            <v>1.7</v>
          </cell>
          <cell r="G3">
            <v>0.49791847198286904</v>
          </cell>
          <cell r="H3">
            <v>0.15</v>
          </cell>
          <cell r="I3">
            <v>0.25</v>
          </cell>
          <cell r="J3">
            <v>0.9</v>
          </cell>
          <cell r="K3">
            <v>0.25</v>
          </cell>
          <cell r="L3">
            <v>0.2</v>
          </cell>
          <cell r="M3">
            <v>0.11</v>
          </cell>
          <cell r="N3">
            <v>0.2</v>
          </cell>
          <cell r="O3">
            <v>1</v>
          </cell>
          <cell r="P3">
            <v>0.6</v>
          </cell>
          <cell r="Q3">
            <v>0.05</v>
          </cell>
        </row>
        <row r="4">
          <cell r="A4">
            <v>2</v>
          </cell>
          <cell r="B4" t="str">
            <v>2호맨홀</v>
          </cell>
          <cell r="C4">
            <v>2.2000000000000002</v>
          </cell>
          <cell r="D4">
            <v>0.68578643762690505</v>
          </cell>
          <cell r="E4">
            <v>0.1</v>
          </cell>
          <cell r="F4">
            <v>2</v>
          </cell>
          <cell r="G4">
            <v>0.58578643762690508</v>
          </cell>
          <cell r="H4">
            <v>0.15</v>
          </cell>
          <cell r="I4">
            <v>0.25</v>
          </cell>
          <cell r="J4">
            <v>1.2</v>
          </cell>
          <cell r="K4">
            <v>0.25</v>
          </cell>
          <cell r="L4">
            <v>0.2</v>
          </cell>
          <cell r="M4">
            <v>0.11</v>
          </cell>
          <cell r="N4">
            <v>0.2</v>
          </cell>
          <cell r="O4">
            <v>1</v>
          </cell>
          <cell r="P4">
            <v>0.6</v>
          </cell>
          <cell r="Q4">
            <v>0.06</v>
          </cell>
        </row>
        <row r="5">
          <cell r="A5">
            <v>3</v>
          </cell>
          <cell r="B5" t="str">
            <v>3호맨홀</v>
          </cell>
          <cell r="C5">
            <v>2.6</v>
          </cell>
          <cell r="D5">
            <v>0.80294372515228596</v>
          </cell>
          <cell r="E5">
            <v>0.1</v>
          </cell>
          <cell r="F5">
            <v>2.4</v>
          </cell>
          <cell r="G5">
            <v>0.70294372515228598</v>
          </cell>
          <cell r="H5">
            <v>0.15</v>
          </cell>
          <cell r="I5">
            <v>0.3</v>
          </cell>
          <cell r="J5">
            <v>1.5</v>
          </cell>
          <cell r="K5">
            <v>0.3</v>
          </cell>
          <cell r="L5">
            <v>0.2</v>
          </cell>
          <cell r="M5">
            <v>0.11</v>
          </cell>
          <cell r="N5">
            <v>0.2</v>
          </cell>
          <cell r="O5">
            <v>1</v>
          </cell>
          <cell r="P5">
            <v>0.6</v>
          </cell>
          <cell r="Q5">
            <v>0.08</v>
          </cell>
        </row>
        <row r="6">
          <cell r="A6">
            <v>4</v>
          </cell>
          <cell r="B6" t="str">
            <v>4호맨홀</v>
          </cell>
          <cell r="C6">
            <v>2.9</v>
          </cell>
          <cell r="D6">
            <v>0.89081169079632161</v>
          </cell>
          <cell r="E6">
            <v>0.1</v>
          </cell>
          <cell r="F6">
            <v>2.6999999999999997</v>
          </cell>
          <cell r="G6">
            <v>0.79081169079632163</v>
          </cell>
          <cell r="H6">
            <v>0.15</v>
          </cell>
          <cell r="I6">
            <v>0.3</v>
          </cell>
          <cell r="J6">
            <v>1.8</v>
          </cell>
          <cell r="K6">
            <v>0.3</v>
          </cell>
          <cell r="L6">
            <v>0.2</v>
          </cell>
          <cell r="M6">
            <v>0.11</v>
          </cell>
          <cell r="N6">
            <v>0.2</v>
          </cell>
          <cell r="O6">
            <v>1</v>
          </cell>
          <cell r="P6">
            <v>0.6</v>
          </cell>
          <cell r="Q6">
            <v>0.09</v>
          </cell>
        </row>
        <row r="7">
          <cell r="A7">
            <v>5</v>
          </cell>
          <cell r="B7" t="str">
            <v>5호맨홀</v>
          </cell>
          <cell r="C7">
            <v>3.2</v>
          </cell>
          <cell r="D7">
            <v>0.97867965644035715</v>
          </cell>
          <cell r="E7">
            <v>0.1</v>
          </cell>
          <cell r="F7">
            <v>3</v>
          </cell>
          <cell r="G7">
            <v>0.87867965644035717</v>
          </cell>
          <cell r="H7">
            <v>0.15</v>
          </cell>
          <cell r="I7">
            <v>0.3</v>
          </cell>
          <cell r="J7">
            <v>2.1</v>
          </cell>
          <cell r="K7">
            <v>0.3</v>
          </cell>
          <cell r="L7">
            <v>0.2</v>
          </cell>
          <cell r="M7">
            <v>0.11</v>
          </cell>
          <cell r="N7">
            <v>0.2</v>
          </cell>
          <cell r="O7">
            <v>1</v>
          </cell>
          <cell r="P7">
            <v>0.6</v>
          </cell>
          <cell r="Q7">
            <v>0.11</v>
          </cell>
        </row>
        <row r="10">
          <cell r="C10">
            <v>0.15</v>
          </cell>
          <cell r="G10">
            <v>1.5</v>
          </cell>
        </row>
        <row r="12">
          <cell r="C12">
            <v>0.06</v>
          </cell>
        </row>
      </sheetData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수량"/>
      <sheetName val="맨홀수량산출"/>
      <sheetName val="교대(A1-A2)"/>
      <sheetName val="pipe-mid"/>
      <sheetName val="45,46"/>
      <sheetName val="Baby일위대가"/>
      <sheetName val="날개벽(시점좌측)"/>
      <sheetName val="집계표"/>
      <sheetName val="쌍송교"/>
      <sheetName val="노임목록"/>
      <sheetName val="자재목록"/>
      <sheetName val="단가 "/>
      <sheetName val="노임"/>
      <sheetName val="삼원"/>
      <sheetName val="그린"/>
      <sheetName val="한창-을"/>
      <sheetName val="내역"/>
      <sheetName val="품셈"/>
      <sheetName val="단가"/>
      <sheetName val="수량산출"/>
      <sheetName val="일위대가(가설)"/>
      <sheetName val="기자재비"/>
      <sheetName val="unit 4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직노"/>
      <sheetName val="본체"/>
      <sheetName val="교대(A1)"/>
      <sheetName val="다곡2교"/>
      <sheetName val="일반공사"/>
      <sheetName val="공주-교대(A1)"/>
      <sheetName val="무전표"/>
      <sheetName val="#REF"/>
      <sheetName val="재정비직인"/>
      <sheetName val="재정비내역"/>
      <sheetName val="지적고시내역"/>
      <sheetName val="맨홀토공수량"/>
      <sheetName val="앨범표지"/>
      <sheetName val="기초단가"/>
      <sheetName val="부대내역"/>
      <sheetName val="전기품산출"/>
      <sheetName val="WORK"/>
      <sheetName val="Macro3"/>
      <sheetName val="대전-교대(A1-A2)"/>
      <sheetName val="노무비단가"/>
      <sheetName val="70%"/>
      <sheetName val="간선계산"/>
      <sheetName val="Macro1"/>
      <sheetName val="화산경계"/>
      <sheetName val="내역서"/>
      <sheetName val="원형1호맨홀토공수량"/>
      <sheetName val="관급자재"/>
      <sheetName val="단가조사"/>
      <sheetName val="일람표(공정)"/>
      <sheetName val="토공(우물통,기타) "/>
      <sheetName val="G2_EXA"/>
      <sheetName val="일위대가"/>
      <sheetName val="평균높이산출근거"/>
      <sheetName val="횡배수관위치조서"/>
      <sheetName val="부대공"/>
      <sheetName val="포장공"/>
      <sheetName val="토공"/>
      <sheetName val="상-교대(A1-A2)"/>
      <sheetName val="1호철근량"/>
      <sheetName val="을지"/>
      <sheetName val="98지급계획"/>
      <sheetName val="품셈표"/>
      <sheetName val="1단계"/>
      <sheetName val="건축내역"/>
      <sheetName val="상행-교대(A1-A2)"/>
      <sheetName val="저"/>
      <sheetName val="대로근거"/>
      <sheetName val="Macro7"/>
      <sheetName val="BID"/>
      <sheetName val="암거날개벽재료집계"/>
      <sheetName val="현장관리비데이타"/>
      <sheetName val="Sheet1"/>
      <sheetName val="식생블럭단위수량"/>
      <sheetName val="노임단가"/>
      <sheetName val="정화조동내역"/>
      <sheetName val="1차설계변경내역"/>
      <sheetName val="건축"/>
      <sheetName val="인사자료총집계"/>
      <sheetName val="3F"/>
      <sheetName val="전기"/>
      <sheetName val="터파기및재료"/>
      <sheetName val="전기일위대가"/>
      <sheetName val="토목공종세부"/>
      <sheetName val="8.PILE  (돌출)"/>
      <sheetName val="철거산출근거"/>
      <sheetName val="기본사항"/>
      <sheetName val="수량산출서"/>
      <sheetName val="암거단위-1련"/>
      <sheetName val="전선 및 전선관"/>
      <sheetName val="총괄갑 "/>
      <sheetName val="EACT10"/>
      <sheetName val="약품설비"/>
      <sheetName val="원가계산서"/>
      <sheetName val="일위목록"/>
      <sheetName val="설계예시"/>
      <sheetName val="토목"/>
      <sheetName val="3BL공동구 수량"/>
      <sheetName val="구분자"/>
      <sheetName val="총괄집계표"/>
      <sheetName val="Macro2"/>
      <sheetName val="갑지(추정)"/>
      <sheetName val="귀래방향"/>
      <sheetName val="데이타"/>
      <sheetName val="DATA"/>
      <sheetName val="원가"/>
      <sheetName val="DS-최종"/>
      <sheetName val="Macro4"/>
      <sheetName val="수량(1)"/>
      <sheetName val="Sheet5"/>
      <sheetName val="특판제외"/>
      <sheetName val="ELECTRIC"/>
      <sheetName val="내역5"/>
      <sheetName val="2공구산출내역"/>
      <sheetName val="자재가격"/>
      <sheetName val="노무"/>
      <sheetName val="ilch"/>
      <sheetName val="설비"/>
      <sheetName val="단가산출서"/>
      <sheetName val="전기내역서"/>
      <sheetName val=""/>
      <sheetName val="덕전리"/>
      <sheetName val="교각1"/>
      <sheetName val="Y-WORK"/>
      <sheetName val="일위대가목차"/>
      <sheetName val="입찰안"/>
      <sheetName val="남양시작동자105노65기1.3화1.2"/>
      <sheetName val="전신환매도율"/>
      <sheetName val="단가표 (2)"/>
      <sheetName val="도로경계블럭단위수량"/>
      <sheetName val="도로경계블럭단위토공"/>
      <sheetName val="L형측구단위수량"/>
      <sheetName val="L형측구연장조서"/>
      <sheetName val="준검 내역서"/>
      <sheetName val="건축공사실행"/>
      <sheetName val="__Se08009_network_DATA_98_____2"/>
      <sheetName val="토목검측서"/>
      <sheetName val="ABUT수량-A1"/>
      <sheetName val="연결관암거"/>
      <sheetName val="일위대가목록"/>
      <sheetName val="IMP(MAIN)"/>
      <sheetName val="IMP (REACTOR)"/>
      <sheetName val="INPUT"/>
      <sheetName val="접도구역경계표주현황"/>
      <sheetName val="차액보증"/>
      <sheetName val="DATE"/>
      <sheetName val="Sheet1 (2)"/>
      <sheetName val="교대"/>
      <sheetName val="공비대비"/>
      <sheetName val="기둥(원형)"/>
      <sheetName val="기초공"/>
      <sheetName val="중기목록"/>
      <sheetName val="상행-교대(A1)"/>
      <sheetName val="가로등내역서"/>
      <sheetName val="구조물수량집계"/>
      <sheetName val="C.배수관공"/>
      <sheetName val="1호구조물"/>
      <sheetName val="내역서전체"/>
      <sheetName val="역T형옹벽(3.0)"/>
      <sheetName val="기기리스트"/>
      <sheetName val="매매"/>
      <sheetName val="건축토목내역"/>
      <sheetName val="기초및구체공"/>
      <sheetName val="사업성분석"/>
      <sheetName val="물가자료"/>
      <sheetName val="오억미만"/>
      <sheetName val="을"/>
      <sheetName val="토사(PE)"/>
      <sheetName val="우배수"/>
      <sheetName val="물가대비표"/>
      <sheetName val="내역서(기성청구)"/>
      <sheetName val="표층포설및다짐"/>
      <sheetName val="PREFACE"/>
      <sheetName val="DWG-CAB-I"/>
      <sheetName val="공조기"/>
      <sheetName val="기초부하"/>
      <sheetName val=" 냉각수펌프"/>
      <sheetName val="성서방향-교대(A2)"/>
      <sheetName val="분전반"/>
      <sheetName val="비탈면보호공수량산출"/>
      <sheetName val="호안사석"/>
      <sheetName val="배수자집"/>
      <sheetName val="우수공집계"/>
      <sheetName val="아파트건축"/>
      <sheetName val="별표"/>
    </sheetNames>
    <definedNames>
      <definedName name="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  <sheetName val="수원공사비"/>
      <sheetName val="자재대"/>
      <sheetName val="실행내역"/>
      <sheetName val="TYPE-A"/>
      <sheetName val="일위(총괄)"/>
      <sheetName val="일위대가"/>
      <sheetName val="부단수천공"/>
      <sheetName val="내역(중앙)"/>
      <sheetName val="Data&amp;Result"/>
      <sheetName val="남사개략공사비산출기준"/>
      <sheetName val="자재단가"/>
      <sheetName val="식재인부"/>
      <sheetName val="라.공사비"/>
      <sheetName val="호표"/>
      <sheetName val="직접경비"/>
      <sheetName val="직접인건비"/>
      <sheetName val="입찰"/>
      <sheetName val="현경"/>
      <sheetName val="용역단가"/>
      <sheetName val="형틀공사"/>
      <sheetName val="4.2유효폭의 계산"/>
      <sheetName val="예측단가간지"/>
      <sheetName val="단가"/>
      <sheetName val="맨홀_공사비"/>
      <sheetName val="Sheet1 (2)"/>
      <sheetName val="공사비"/>
      <sheetName val="토사(PE)"/>
      <sheetName val="5지구단위"/>
      <sheetName val="원가계산서"/>
      <sheetName val="제잡비계산"/>
      <sheetName val="시점교대"/>
      <sheetName val="부대내역"/>
      <sheetName val="코드"/>
      <sheetName val="내역서"/>
      <sheetName val="토목"/>
      <sheetName val="종배수관"/>
      <sheetName val="일위대가표지"/>
      <sheetName val="다.도서인쇄비"/>
      <sheetName val="내역"/>
      <sheetName val="단위단가"/>
      <sheetName val="환경검토직접인건비"/>
      <sheetName val="환경검토직접경비"/>
      <sheetName val="노임단가"/>
      <sheetName val="수목단가"/>
      <sheetName val="단위수량"/>
      <sheetName val="수량산출"/>
      <sheetName val="설계"/>
      <sheetName val="터파기및재료"/>
      <sheetName val="부관수량집계"/>
      <sheetName val="Sheet6"/>
      <sheetName val="산출근거"/>
      <sheetName val="관리,공감"/>
      <sheetName val="내역(창신)"/>
      <sheetName val="수자재단위당"/>
      <sheetName val="합계"/>
      <sheetName val="설계기준"/>
      <sheetName val="내역1"/>
      <sheetName val="일위대가(가설)"/>
      <sheetName val="지급자재"/>
      <sheetName val="현장조사"/>
      <sheetName val="간지"/>
      <sheetName val="관거공사비"/>
      <sheetName val="시중노임"/>
      <sheetName val="상세"/>
      <sheetName val="gyun"/>
      <sheetName val="도근좌표"/>
      <sheetName val="input"/>
      <sheetName val="변경내역"/>
      <sheetName val="교각 P3"/>
      <sheetName val="임금"/>
      <sheetName val="용역비내역-진짜"/>
      <sheetName val="노임"/>
      <sheetName val="점검총괄"/>
      <sheetName val="백호우계수"/>
      <sheetName val="빗물받이(910-510-410)"/>
      <sheetName val="Y-WORK"/>
      <sheetName val="경비산출"/>
      <sheetName val="총괄내역"/>
      <sheetName val="C.배수관공"/>
      <sheetName val="다.도서인쇄비 "/>
      <sheetName val="유효폭의 계산"/>
      <sheetName val="간접비"/>
      <sheetName val="6.원문조성계획"/>
      <sheetName val="자재(원원+원대)"/>
      <sheetName val="공사요율"/>
      <sheetName val="자재목록"/>
      <sheetName val="노임목록"/>
      <sheetName val="유입량"/>
      <sheetName val="이형관중량"/>
      <sheetName val="일위대가(목록)"/>
      <sheetName val="산근(목록)"/>
      <sheetName val="재료비"/>
      <sheetName val="경비"/>
      <sheetName val="토공"/>
      <sheetName val="산식3"/>
      <sheetName val="부대공"/>
      <sheetName val="포장공"/>
      <sheetName val="우배수"/>
      <sheetName val="DATE"/>
      <sheetName val="물가대비표"/>
      <sheetName val="배수공 내역서 적용수량"/>
      <sheetName val="배지거총재료집계표"/>
      <sheetName val="지구단위계획"/>
      <sheetName val="도시기본계획"/>
      <sheetName val="횡배수관"/>
      <sheetName val="원형1호맨홀토공수량"/>
      <sheetName val="Baby일위대가"/>
      <sheetName val="N賃率-職"/>
      <sheetName val="교통(소요인력산정기준)"/>
      <sheetName val="사리부설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접비계산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여과지동"/>
      <sheetName val="APT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지(2)"/>
      <sheetName val="요율"/>
      <sheetName val="노임단가"/>
      <sheetName val="일위목록"/>
      <sheetName val="일 위 대 가 표"/>
      <sheetName val="단가산출"/>
      <sheetName val="도급공사계"/>
      <sheetName val="비상전화설비"/>
      <sheetName val="지하재방송중계장치"/>
      <sheetName val="준검 내역서"/>
      <sheetName val="상수도갑지"/>
      <sheetName val="상수도을지"/>
      <sheetName val="공비대비"/>
      <sheetName val="일위대가(계측기설치)"/>
      <sheetName val="금액내역서"/>
      <sheetName val="D"/>
      <sheetName val="일위대가(가설)"/>
      <sheetName val="Sheet3"/>
      <sheetName val="#REF"/>
      <sheetName val="설계"/>
      <sheetName val="Y-WORK"/>
      <sheetName val="통신내역"/>
      <sheetName val="Sheet1"/>
      <sheetName val="화재 탐지 설비"/>
      <sheetName val="#2_일위대가목록"/>
      <sheetName val="토목단가"/>
      <sheetName val="일위대가"/>
      <sheetName val="단가"/>
      <sheetName val="산출내역서"/>
      <sheetName val="수지"/>
      <sheetName val="3.판관비명세서"/>
      <sheetName val="단위수량"/>
      <sheetName val="공통가설"/>
      <sheetName val="1)fs"/>
      <sheetName val="사업자등록증"/>
      <sheetName val="간접비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A6" t="str">
            <v>일1</v>
          </cell>
          <cell r="B6" t="str">
            <v>제1호표</v>
          </cell>
          <cell r="C6" t="str">
            <v>터파기</v>
          </cell>
          <cell r="D6" t="str">
            <v>인력</v>
          </cell>
          <cell r="E6" t="str">
            <v>㎥</v>
          </cell>
          <cell r="F6">
            <v>0</v>
          </cell>
          <cell r="G6">
            <v>6751</v>
          </cell>
          <cell r="H6">
            <v>0</v>
          </cell>
          <cell r="I6">
            <v>6751</v>
          </cell>
        </row>
        <row r="7">
          <cell r="A7" t="str">
            <v>일2</v>
          </cell>
          <cell r="B7" t="str">
            <v>제2호표</v>
          </cell>
          <cell r="C7" t="str">
            <v>터파기</v>
          </cell>
          <cell r="D7" t="str">
            <v>기계(유압식 백호우 0.2)</v>
          </cell>
          <cell r="E7" t="str">
            <v>㎥</v>
          </cell>
          <cell r="F7">
            <v>100</v>
          </cell>
          <cell r="G7">
            <v>1015</v>
          </cell>
          <cell r="H7">
            <v>412</v>
          </cell>
          <cell r="I7">
            <v>1527</v>
          </cell>
        </row>
        <row r="8">
          <cell r="A8" t="str">
            <v>일3</v>
          </cell>
          <cell r="B8" t="str">
            <v>제3호표</v>
          </cell>
          <cell r="C8" t="str">
            <v>되메우기</v>
          </cell>
          <cell r="D8" t="str">
            <v>인력</v>
          </cell>
          <cell r="E8" t="str">
            <v>㎥</v>
          </cell>
          <cell r="F8">
            <v>0</v>
          </cell>
          <cell r="G8">
            <v>3375</v>
          </cell>
          <cell r="H8">
            <v>0</v>
          </cell>
          <cell r="I8">
            <v>3375</v>
          </cell>
        </row>
        <row r="9">
          <cell r="A9" t="str">
            <v>일4</v>
          </cell>
          <cell r="B9" t="str">
            <v>제4호표</v>
          </cell>
          <cell r="C9" t="str">
            <v>되메우기</v>
          </cell>
          <cell r="D9" t="str">
            <v>기계(유압식 백호우 0.2)</v>
          </cell>
          <cell r="E9" t="str">
            <v>㎥</v>
          </cell>
          <cell r="F9">
            <v>69</v>
          </cell>
          <cell r="G9">
            <v>703</v>
          </cell>
          <cell r="H9">
            <v>285</v>
          </cell>
          <cell r="I9">
            <v>1057</v>
          </cell>
        </row>
        <row r="10">
          <cell r="A10" t="str">
            <v>일5</v>
          </cell>
          <cell r="B10" t="str">
            <v>제5호표</v>
          </cell>
          <cell r="C10" t="str">
            <v>콘크리트타설</v>
          </cell>
          <cell r="D10" t="str">
            <v>40-180-8</v>
          </cell>
          <cell r="E10" t="str">
            <v>㎥</v>
          </cell>
          <cell r="F10">
            <v>43210</v>
          </cell>
          <cell r="G10">
            <v>28720</v>
          </cell>
          <cell r="H10">
            <v>0</v>
          </cell>
          <cell r="I10">
            <v>71930</v>
          </cell>
        </row>
        <row r="11">
          <cell r="A11" t="str">
            <v>일6</v>
          </cell>
          <cell r="B11" t="str">
            <v>제6호표</v>
          </cell>
          <cell r="C11" t="str">
            <v>잔토처리</v>
          </cell>
          <cell r="D11" t="str">
            <v>인력</v>
          </cell>
          <cell r="E11" t="str">
            <v>㎥</v>
          </cell>
          <cell r="F11">
            <v>0</v>
          </cell>
          <cell r="G11">
            <v>6751</v>
          </cell>
          <cell r="H11">
            <v>0</v>
          </cell>
          <cell r="I11">
            <v>6751</v>
          </cell>
        </row>
        <row r="12">
          <cell r="A12" t="str">
            <v>일7</v>
          </cell>
          <cell r="B12" t="str">
            <v>제7호표</v>
          </cell>
          <cell r="C12" t="str">
            <v>합판거푸집</v>
          </cell>
          <cell r="D12" t="str">
            <v>4회</v>
          </cell>
          <cell r="E12" t="str">
            <v>㎡</v>
          </cell>
          <cell r="F12">
            <v>5391</v>
          </cell>
          <cell r="G12">
            <v>10887</v>
          </cell>
          <cell r="H12">
            <v>0</v>
          </cell>
          <cell r="I12">
            <v>16278</v>
          </cell>
        </row>
        <row r="13">
          <cell r="A13" t="str">
            <v>일8</v>
          </cell>
          <cell r="B13" t="str">
            <v>제8호표</v>
          </cell>
          <cell r="C13" t="str">
            <v>케이블시트</v>
          </cell>
          <cell r="D13" t="str">
            <v>0.15x150L</v>
          </cell>
          <cell r="E13" t="str">
            <v>㎥</v>
          </cell>
          <cell r="F13">
            <v>250</v>
          </cell>
          <cell r="G13">
            <v>70</v>
          </cell>
          <cell r="H13">
            <v>0</v>
          </cell>
          <cell r="I13">
            <v>320</v>
          </cell>
        </row>
        <row r="14">
          <cell r="A14" t="str">
            <v>일9</v>
          </cell>
          <cell r="B14" t="str">
            <v>제9호표</v>
          </cell>
          <cell r="C14" t="str">
            <v>액체방수액</v>
          </cell>
          <cell r="D14" t="str">
            <v>2회</v>
          </cell>
          <cell r="E14" t="str">
            <v>㎡</v>
          </cell>
          <cell r="F14">
            <v>3570</v>
          </cell>
          <cell r="G14">
            <v>10799</v>
          </cell>
          <cell r="H14">
            <v>0</v>
          </cell>
          <cell r="I14">
            <v>14369</v>
          </cell>
        </row>
        <row r="15">
          <cell r="A15" t="str">
            <v>일10</v>
          </cell>
          <cell r="B15" t="str">
            <v>제10호표</v>
          </cell>
          <cell r="C15" t="str">
            <v>에나멜</v>
          </cell>
          <cell r="D15" t="str">
            <v>3회</v>
          </cell>
          <cell r="E15" t="str">
            <v>㎡</v>
          </cell>
          <cell r="F15">
            <v>1101</v>
          </cell>
          <cell r="G15">
            <v>7143</v>
          </cell>
          <cell r="H15">
            <v>0</v>
          </cell>
          <cell r="I15">
            <v>8244</v>
          </cell>
        </row>
        <row r="16">
          <cell r="A16" t="str">
            <v>일11</v>
          </cell>
          <cell r="B16" t="str">
            <v>제11호표</v>
          </cell>
          <cell r="C16" t="str">
            <v>통신 맨홀</v>
          </cell>
          <cell r="D16" t="str">
            <v>(950x450x700)</v>
          </cell>
          <cell r="E16" t="str">
            <v>개소</v>
          </cell>
          <cell r="F16">
            <v>412479</v>
          </cell>
          <cell r="G16">
            <v>339395</v>
          </cell>
          <cell r="H16">
            <v>0</v>
          </cell>
          <cell r="I16">
            <v>751874</v>
          </cell>
        </row>
        <row r="17">
          <cell r="A17" t="str">
            <v>일12</v>
          </cell>
          <cell r="B17" t="str">
            <v>제12호표</v>
          </cell>
          <cell r="C17" t="str">
            <v>LINE MONITOR AMP</v>
          </cell>
          <cell r="D17" t="str">
            <v xml:space="preserve"> </v>
          </cell>
          <cell r="E17" t="str">
            <v>EA</v>
          </cell>
          <cell r="F17">
            <v>700000</v>
          </cell>
          <cell r="G17">
            <v>342684</v>
          </cell>
          <cell r="H17">
            <v>0</v>
          </cell>
          <cell r="I17">
            <v>1042684</v>
          </cell>
        </row>
        <row r="18">
          <cell r="A18" t="str">
            <v>일13</v>
          </cell>
          <cell r="B18" t="str">
            <v>제13호표</v>
          </cell>
          <cell r="C18" t="str">
            <v>MONITOR TUNER AMP</v>
          </cell>
          <cell r="D18" t="str">
            <v xml:space="preserve"> </v>
          </cell>
          <cell r="E18" t="str">
            <v>EA</v>
          </cell>
          <cell r="F18">
            <v>700000</v>
          </cell>
          <cell r="G18">
            <v>286018</v>
          </cell>
          <cell r="H18">
            <v>0</v>
          </cell>
          <cell r="I18">
            <v>986018</v>
          </cell>
        </row>
        <row r="19">
          <cell r="A19" t="str">
            <v>일14</v>
          </cell>
          <cell r="B19" t="str">
            <v>제14호표</v>
          </cell>
          <cell r="C19" t="str">
            <v>EM. CONTROL</v>
          </cell>
          <cell r="D19" t="str">
            <v xml:space="preserve"> </v>
          </cell>
          <cell r="E19" t="str">
            <v>EA</v>
          </cell>
          <cell r="F19">
            <v>900000</v>
          </cell>
          <cell r="G19">
            <v>261207</v>
          </cell>
          <cell r="H19">
            <v>0</v>
          </cell>
          <cell r="I19">
            <v>1161207</v>
          </cell>
        </row>
        <row r="20">
          <cell r="A20" t="str">
            <v>일15</v>
          </cell>
          <cell r="B20" t="str">
            <v>제15호표</v>
          </cell>
          <cell r="C20" t="str">
            <v>RX ANT DIVIDER</v>
          </cell>
          <cell r="D20" t="str">
            <v xml:space="preserve"> </v>
          </cell>
          <cell r="E20" t="str">
            <v>EA</v>
          </cell>
          <cell r="F20">
            <v>1500000</v>
          </cell>
          <cell r="G20">
            <v>492450</v>
          </cell>
          <cell r="H20">
            <v>0</v>
          </cell>
          <cell r="I20">
            <v>1992450</v>
          </cell>
        </row>
        <row r="21">
          <cell r="A21" t="str">
            <v>일16</v>
          </cell>
          <cell r="B21" t="str">
            <v>제16호표</v>
          </cell>
          <cell r="C21" t="str">
            <v>AM ANT DIVIDER</v>
          </cell>
          <cell r="D21" t="str">
            <v xml:space="preserve"> </v>
          </cell>
          <cell r="E21" t="str">
            <v>EA</v>
          </cell>
          <cell r="F21">
            <v>400000</v>
          </cell>
          <cell r="G21">
            <v>492450</v>
          </cell>
          <cell r="H21">
            <v>0</v>
          </cell>
          <cell r="I21">
            <v>892450</v>
          </cell>
        </row>
        <row r="22">
          <cell r="A22" t="str">
            <v>일17</v>
          </cell>
          <cell r="B22" t="str">
            <v>제17호표</v>
          </cell>
          <cell r="C22" t="str">
            <v>AM CH PROCESSOR</v>
          </cell>
          <cell r="D22" t="str">
            <v xml:space="preserve"> </v>
          </cell>
          <cell r="E22" t="str">
            <v>EA</v>
          </cell>
          <cell r="F22">
            <v>1450000</v>
          </cell>
          <cell r="G22">
            <v>151842</v>
          </cell>
          <cell r="H22">
            <v>0</v>
          </cell>
          <cell r="I22">
            <v>1601842</v>
          </cell>
        </row>
        <row r="23">
          <cell r="A23" t="str">
            <v>일18</v>
          </cell>
          <cell r="B23" t="str">
            <v>제18호표</v>
          </cell>
          <cell r="C23" t="str">
            <v>AM EM MODULATOR</v>
          </cell>
          <cell r="D23" t="str">
            <v xml:space="preserve"> </v>
          </cell>
          <cell r="E23" t="str">
            <v>EA</v>
          </cell>
          <cell r="F23">
            <v>1300000</v>
          </cell>
          <cell r="G23">
            <v>151842</v>
          </cell>
          <cell r="H23">
            <v>0</v>
          </cell>
          <cell r="I23">
            <v>1451842</v>
          </cell>
        </row>
        <row r="24">
          <cell r="A24" t="str">
            <v>일19</v>
          </cell>
          <cell r="B24" t="str">
            <v>제19호표</v>
          </cell>
          <cell r="C24" t="str">
            <v>AM COMBIPOWER AMP</v>
          </cell>
          <cell r="D24" t="str">
            <v xml:space="preserve"> </v>
          </cell>
          <cell r="E24" t="str">
            <v>EA</v>
          </cell>
          <cell r="F24">
            <v>6500000</v>
          </cell>
          <cell r="G24">
            <v>2678451</v>
          </cell>
          <cell r="H24">
            <v>0</v>
          </cell>
          <cell r="I24">
            <v>9178451</v>
          </cell>
        </row>
        <row r="25">
          <cell r="A25" t="str">
            <v>일20</v>
          </cell>
          <cell r="B25" t="str">
            <v>제20호표</v>
          </cell>
          <cell r="C25" t="str">
            <v>FM RELAY AMP</v>
          </cell>
          <cell r="D25" t="str">
            <v xml:space="preserve"> </v>
          </cell>
          <cell r="E25" t="str">
            <v>EA</v>
          </cell>
          <cell r="F25">
            <v>5500000</v>
          </cell>
          <cell r="G25">
            <v>2678451</v>
          </cell>
          <cell r="H25">
            <v>0</v>
          </cell>
          <cell r="I25">
            <v>8178451</v>
          </cell>
        </row>
        <row r="26">
          <cell r="A26" t="str">
            <v>일21</v>
          </cell>
          <cell r="B26" t="str">
            <v>제21호표</v>
          </cell>
          <cell r="C26" t="str">
            <v>PAGER-1 RELAY AMP</v>
          </cell>
          <cell r="D26" t="str">
            <v xml:space="preserve"> </v>
          </cell>
          <cell r="E26" t="str">
            <v>EA</v>
          </cell>
          <cell r="F26">
            <v>5500000</v>
          </cell>
          <cell r="G26">
            <v>2678451</v>
          </cell>
          <cell r="H26">
            <v>0</v>
          </cell>
          <cell r="I26">
            <v>8178451</v>
          </cell>
        </row>
        <row r="27">
          <cell r="A27" t="str">
            <v>일22</v>
          </cell>
          <cell r="B27" t="str">
            <v>제22호표</v>
          </cell>
          <cell r="C27" t="str">
            <v>PAGER-2 RELAY AMP</v>
          </cell>
          <cell r="D27" t="str">
            <v xml:space="preserve"> </v>
          </cell>
          <cell r="E27" t="str">
            <v>EA</v>
          </cell>
          <cell r="F27">
            <v>5500000</v>
          </cell>
          <cell r="G27">
            <v>2678451</v>
          </cell>
          <cell r="H27">
            <v>0</v>
          </cell>
          <cell r="I27">
            <v>8178451</v>
          </cell>
        </row>
        <row r="28">
          <cell r="A28" t="str">
            <v>일23</v>
          </cell>
          <cell r="B28" t="str">
            <v>제23호표</v>
          </cell>
          <cell r="C28" t="str">
            <v>MULTIPLEX COMBINER</v>
          </cell>
          <cell r="D28" t="str">
            <v xml:space="preserve"> </v>
          </cell>
          <cell r="E28" t="str">
            <v>EA</v>
          </cell>
          <cell r="F28">
            <v>3500000</v>
          </cell>
          <cell r="G28">
            <v>224042</v>
          </cell>
          <cell r="H28">
            <v>0</v>
          </cell>
          <cell r="I28">
            <v>3724042</v>
          </cell>
        </row>
        <row r="29">
          <cell r="A29" t="str">
            <v>일24</v>
          </cell>
          <cell r="B29" t="str">
            <v>제24호표</v>
          </cell>
          <cell r="C29" t="str">
            <v>POWER SUPPLY/ AUTO CHARGER</v>
          </cell>
          <cell r="D29" t="str">
            <v xml:space="preserve"> </v>
          </cell>
          <cell r="E29" t="str">
            <v>EA</v>
          </cell>
          <cell r="F29">
            <v>1500000</v>
          </cell>
          <cell r="G29">
            <v>1171255</v>
          </cell>
          <cell r="H29">
            <v>0</v>
          </cell>
          <cell r="I29">
            <v>2671255</v>
          </cell>
        </row>
        <row r="30">
          <cell r="A30" t="str">
            <v>일25</v>
          </cell>
          <cell r="B30" t="str">
            <v>제25호표</v>
          </cell>
          <cell r="C30" t="str">
            <v>EM BATTERY</v>
          </cell>
          <cell r="D30" t="str">
            <v xml:space="preserve"> </v>
          </cell>
          <cell r="E30" t="str">
            <v>EA</v>
          </cell>
          <cell r="F30">
            <v>600000</v>
          </cell>
          <cell r="G30">
            <v>400649</v>
          </cell>
          <cell r="H30">
            <v>0</v>
          </cell>
          <cell r="I30">
            <v>1000649</v>
          </cell>
        </row>
        <row r="31">
          <cell r="A31" t="str">
            <v>일26</v>
          </cell>
          <cell r="B31" t="str">
            <v>제26호표</v>
          </cell>
          <cell r="C31" t="str">
            <v>RACK CABINET</v>
          </cell>
          <cell r="D31" t="str">
            <v xml:space="preserve"> </v>
          </cell>
          <cell r="E31" t="str">
            <v>EA</v>
          </cell>
          <cell r="F31">
            <v>1000000</v>
          </cell>
          <cell r="G31">
            <v>137906</v>
          </cell>
          <cell r="H31">
            <v>0</v>
          </cell>
          <cell r="I31">
            <v>1137906</v>
          </cell>
        </row>
        <row r="32">
          <cell r="A32" t="str">
            <v>일27</v>
          </cell>
          <cell r="B32" t="str">
            <v>제27호표</v>
          </cell>
          <cell r="C32" t="str">
            <v>소방 COMBINER</v>
          </cell>
          <cell r="D32" t="str">
            <v xml:space="preserve"> </v>
          </cell>
          <cell r="E32" t="str">
            <v>EA</v>
          </cell>
          <cell r="F32">
            <v>300000</v>
          </cell>
          <cell r="G32">
            <v>504877</v>
          </cell>
          <cell r="H32">
            <v>0</v>
          </cell>
          <cell r="I32">
            <v>804877</v>
          </cell>
        </row>
        <row r="33">
          <cell r="A33" t="str">
            <v>일28</v>
          </cell>
          <cell r="B33" t="str">
            <v>제28호표</v>
          </cell>
          <cell r="C33" t="str">
            <v>RADIAX CABLE</v>
          </cell>
          <cell r="D33" t="str">
            <v>RFCX-22D</v>
          </cell>
          <cell r="E33" t="str">
            <v>M</v>
          </cell>
          <cell r="F33">
            <v>20000</v>
          </cell>
          <cell r="G33">
            <v>39058</v>
          </cell>
          <cell r="H33">
            <v>0</v>
          </cell>
          <cell r="I33">
            <v>59058</v>
          </cell>
        </row>
        <row r="34">
          <cell r="A34" t="str">
            <v>일29</v>
          </cell>
          <cell r="B34" t="str">
            <v>제29호표</v>
          </cell>
          <cell r="C34" t="str">
            <v>WIDE BAND DISTRIBUTOR</v>
          </cell>
          <cell r="D34" t="str">
            <v xml:space="preserve"> </v>
          </cell>
          <cell r="E34" t="str">
            <v>EA</v>
          </cell>
          <cell r="F34">
            <v>800000</v>
          </cell>
          <cell r="G34">
            <v>280792</v>
          </cell>
          <cell r="H34">
            <v>0</v>
          </cell>
          <cell r="I34">
            <v>1080792</v>
          </cell>
        </row>
        <row r="35">
          <cell r="A35" t="str">
            <v>일30</v>
          </cell>
          <cell r="B35" t="str">
            <v>제30호표</v>
          </cell>
          <cell r="C35" t="str">
            <v>WIDE BAND DUMMY</v>
          </cell>
          <cell r="D35" t="str">
            <v xml:space="preserve"> </v>
          </cell>
          <cell r="E35" t="str">
            <v>EA</v>
          </cell>
          <cell r="F35">
            <v>100000</v>
          </cell>
          <cell r="G35">
            <v>64758</v>
          </cell>
          <cell r="H35">
            <v>0</v>
          </cell>
          <cell r="I35">
            <v>164758</v>
          </cell>
        </row>
        <row r="36">
          <cell r="A36" t="str">
            <v>일31</v>
          </cell>
          <cell r="B36" t="str">
            <v>제31호표</v>
          </cell>
          <cell r="C36" t="str">
            <v>SUSPENSION CLAMP</v>
          </cell>
          <cell r="D36" t="str">
            <v xml:space="preserve"> </v>
          </cell>
          <cell r="E36" t="str">
            <v>EA</v>
          </cell>
          <cell r="F36">
            <v>3500</v>
          </cell>
          <cell r="G36">
            <v>2556</v>
          </cell>
          <cell r="H36">
            <v>0</v>
          </cell>
          <cell r="I36">
            <v>6056</v>
          </cell>
        </row>
        <row r="37">
          <cell r="A37" t="str">
            <v>일32</v>
          </cell>
          <cell r="B37" t="str">
            <v>제32호표</v>
          </cell>
          <cell r="C37" t="str">
            <v>ANCHOR SET</v>
          </cell>
          <cell r="D37" t="str">
            <v xml:space="preserve"> </v>
          </cell>
          <cell r="E37" t="str">
            <v>EA</v>
          </cell>
          <cell r="F37">
            <v>500</v>
          </cell>
          <cell r="G37">
            <v>4438</v>
          </cell>
          <cell r="H37">
            <v>0</v>
          </cell>
          <cell r="I37">
            <v>4938</v>
          </cell>
        </row>
        <row r="38">
          <cell r="A38" t="str">
            <v>일33</v>
          </cell>
          <cell r="B38" t="str">
            <v>제33호표</v>
          </cell>
          <cell r="C38" t="str">
            <v>DEAD END BRACKET</v>
          </cell>
          <cell r="D38" t="str">
            <v xml:space="preserve"> </v>
          </cell>
          <cell r="E38" t="str">
            <v>EA</v>
          </cell>
          <cell r="F38">
            <v>10000</v>
          </cell>
          <cell r="G38">
            <v>5326</v>
          </cell>
          <cell r="H38">
            <v>0</v>
          </cell>
          <cell r="I38">
            <v>15326</v>
          </cell>
        </row>
        <row r="39">
          <cell r="A39" t="str">
            <v>일34</v>
          </cell>
          <cell r="B39" t="str">
            <v>제34호표</v>
          </cell>
          <cell r="C39" t="str">
            <v>CONNECTOR</v>
          </cell>
          <cell r="D39" t="str">
            <v>NJ-22</v>
          </cell>
          <cell r="E39" t="str">
            <v>EA</v>
          </cell>
          <cell r="F39">
            <v>80000</v>
          </cell>
          <cell r="G39">
            <v>6405</v>
          </cell>
          <cell r="H39">
            <v>0</v>
          </cell>
          <cell r="I39">
            <v>86405</v>
          </cell>
        </row>
        <row r="40">
          <cell r="A40" t="str">
            <v>일35</v>
          </cell>
          <cell r="B40" t="str">
            <v>제35호표</v>
          </cell>
          <cell r="C40" t="str">
            <v>CONNECTOR</v>
          </cell>
          <cell r="D40" t="str">
            <v>NP-12</v>
          </cell>
          <cell r="E40" t="str">
            <v>EA</v>
          </cell>
          <cell r="F40">
            <v>60000</v>
          </cell>
          <cell r="G40">
            <v>2263</v>
          </cell>
          <cell r="H40">
            <v>0</v>
          </cell>
          <cell r="I40">
            <v>62263</v>
          </cell>
        </row>
        <row r="41">
          <cell r="A41" t="str">
            <v>일36</v>
          </cell>
          <cell r="B41" t="str">
            <v>제36호표</v>
          </cell>
          <cell r="C41" t="str">
            <v>AM LEAKAGE CABLE</v>
          </cell>
          <cell r="D41" t="str">
            <v>DOP-300</v>
          </cell>
          <cell r="E41" t="str">
            <v>M</v>
          </cell>
          <cell r="F41">
            <v>1800</v>
          </cell>
          <cell r="G41">
            <v>9565</v>
          </cell>
          <cell r="H41">
            <v>0</v>
          </cell>
          <cell r="I41">
            <v>11365</v>
          </cell>
        </row>
        <row r="42">
          <cell r="A42" t="str">
            <v>일37</v>
          </cell>
          <cell r="B42" t="str">
            <v>제37호표</v>
          </cell>
          <cell r="C42" t="str">
            <v>COAXIAL CABLE</v>
          </cell>
          <cell r="D42" t="str">
            <v>ECX 10D2V</v>
          </cell>
          <cell r="E42" t="str">
            <v>M</v>
          </cell>
          <cell r="F42">
            <v>6000</v>
          </cell>
          <cell r="G42">
            <v>27821</v>
          </cell>
          <cell r="H42">
            <v>0</v>
          </cell>
          <cell r="I42">
            <v>33821</v>
          </cell>
        </row>
        <row r="43">
          <cell r="A43" t="str">
            <v>일38</v>
          </cell>
          <cell r="B43" t="str">
            <v>제38호표</v>
          </cell>
          <cell r="C43" t="str">
            <v>AM DISTRIBUTOR</v>
          </cell>
          <cell r="D43" t="str">
            <v xml:space="preserve"> </v>
          </cell>
          <cell r="E43" t="str">
            <v>EA</v>
          </cell>
          <cell r="F43">
            <v>300000</v>
          </cell>
          <cell r="G43">
            <v>193608</v>
          </cell>
          <cell r="H43">
            <v>0</v>
          </cell>
          <cell r="I43">
            <v>493608</v>
          </cell>
        </row>
        <row r="44">
          <cell r="A44" t="str">
            <v>일39</v>
          </cell>
          <cell r="B44" t="str">
            <v>제39호표</v>
          </cell>
          <cell r="C44" t="str">
            <v>분배기 BOX(SUS)</v>
          </cell>
          <cell r="D44" t="str">
            <v>500x500x200</v>
          </cell>
          <cell r="E44" t="str">
            <v>EA</v>
          </cell>
          <cell r="F44">
            <v>300000</v>
          </cell>
          <cell r="G44">
            <v>39710</v>
          </cell>
          <cell r="H44">
            <v>0</v>
          </cell>
          <cell r="I44">
            <v>339710</v>
          </cell>
        </row>
        <row r="45">
          <cell r="A45" t="str">
            <v>일40</v>
          </cell>
          <cell r="B45" t="str">
            <v>제40호표</v>
          </cell>
          <cell r="C45" t="str">
            <v>AM TX MATCHING</v>
          </cell>
          <cell r="D45" t="str">
            <v xml:space="preserve"> </v>
          </cell>
          <cell r="E45" t="str">
            <v>EA</v>
          </cell>
          <cell r="F45">
            <v>250000</v>
          </cell>
          <cell r="G45">
            <v>193608</v>
          </cell>
          <cell r="H45">
            <v>0</v>
          </cell>
          <cell r="I45">
            <v>443608</v>
          </cell>
        </row>
        <row r="46">
          <cell r="A46" t="str">
            <v>일41</v>
          </cell>
          <cell r="B46" t="str">
            <v>제41호표</v>
          </cell>
          <cell r="C46" t="str">
            <v>AM DUMMY</v>
          </cell>
          <cell r="D46" t="str">
            <v xml:space="preserve"> </v>
          </cell>
          <cell r="E46" t="str">
            <v>EA</v>
          </cell>
          <cell r="F46">
            <v>80000</v>
          </cell>
          <cell r="G46">
            <v>64758</v>
          </cell>
          <cell r="H46">
            <v>0</v>
          </cell>
          <cell r="I46">
            <v>144758</v>
          </cell>
        </row>
        <row r="47">
          <cell r="A47" t="str">
            <v>일42</v>
          </cell>
          <cell r="B47" t="str">
            <v>제42호표</v>
          </cell>
          <cell r="C47" t="str">
            <v>AM INSULATOR</v>
          </cell>
          <cell r="D47" t="str">
            <v xml:space="preserve"> </v>
          </cell>
          <cell r="E47" t="str">
            <v>EA</v>
          </cell>
          <cell r="F47">
            <v>3500</v>
          </cell>
          <cell r="G47">
            <v>2556</v>
          </cell>
          <cell r="H47">
            <v>0</v>
          </cell>
          <cell r="I47">
            <v>6056</v>
          </cell>
        </row>
        <row r="48">
          <cell r="A48" t="str">
            <v>일43</v>
          </cell>
          <cell r="B48" t="str">
            <v>제43호표</v>
          </cell>
          <cell r="C48" t="str">
            <v>CONNECTOR</v>
          </cell>
          <cell r="D48" t="str">
            <v>TW-29</v>
          </cell>
          <cell r="E48" t="str">
            <v>EA</v>
          </cell>
          <cell r="F48">
            <v>15000</v>
          </cell>
          <cell r="G48">
            <v>2263</v>
          </cell>
          <cell r="H48">
            <v>0</v>
          </cell>
          <cell r="I48">
            <v>17263</v>
          </cell>
        </row>
        <row r="49">
          <cell r="A49" t="str">
            <v>일44</v>
          </cell>
          <cell r="B49" t="str">
            <v>제44호표</v>
          </cell>
          <cell r="C49" t="str">
            <v>CONNECTOR</v>
          </cell>
          <cell r="D49" t="str">
            <v>NP-10</v>
          </cell>
          <cell r="E49" t="str">
            <v>EA</v>
          </cell>
          <cell r="F49">
            <v>10000</v>
          </cell>
          <cell r="G49">
            <v>2263</v>
          </cell>
          <cell r="H49">
            <v>0</v>
          </cell>
          <cell r="I49">
            <v>12263</v>
          </cell>
        </row>
        <row r="50">
          <cell r="A50" t="str">
            <v>일45</v>
          </cell>
          <cell r="B50" t="str">
            <v>제45호표</v>
          </cell>
          <cell r="C50" t="str">
            <v>COAXIAL CABLE</v>
          </cell>
          <cell r="D50" t="str">
            <v>HFC-12D</v>
          </cell>
          <cell r="E50" t="str">
            <v>M</v>
          </cell>
          <cell r="F50">
            <v>8000</v>
          </cell>
          <cell r="G50">
            <v>29677</v>
          </cell>
          <cell r="H50">
            <v>0</v>
          </cell>
          <cell r="I50">
            <v>37677</v>
          </cell>
        </row>
        <row r="51">
          <cell r="A51" t="str">
            <v>일46</v>
          </cell>
          <cell r="B51" t="str">
            <v>제46호표</v>
          </cell>
          <cell r="C51" t="str">
            <v>무선접속단자</v>
          </cell>
          <cell r="D51" t="str">
            <v xml:space="preserve"> </v>
          </cell>
          <cell r="E51" t="str">
            <v>EA</v>
          </cell>
          <cell r="F51">
            <v>250000</v>
          </cell>
          <cell r="G51">
            <v>39710</v>
          </cell>
          <cell r="H51">
            <v>0</v>
          </cell>
          <cell r="I51">
            <v>289710</v>
          </cell>
        </row>
        <row r="52">
          <cell r="A52" t="str">
            <v>일47</v>
          </cell>
          <cell r="B52" t="str">
            <v>제47호표</v>
          </cell>
          <cell r="C52" t="str">
            <v>ANT POLE</v>
          </cell>
          <cell r="D52" t="str">
            <v xml:space="preserve"> </v>
          </cell>
          <cell r="E52" t="str">
            <v>EA</v>
          </cell>
          <cell r="F52">
            <v>450000</v>
          </cell>
          <cell r="G52">
            <v>26453</v>
          </cell>
          <cell r="H52">
            <v>0</v>
          </cell>
          <cell r="I52">
            <v>476453</v>
          </cell>
        </row>
        <row r="53">
          <cell r="A53" t="str">
            <v>일48</v>
          </cell>
          <cell r="B53" t="str">
            <v>제48호표</v>
          </cell>
          <cell r="C53" t="str">
            <v>AM ANT</v>
          </cell>
          <cell r="D53" t="str">
            <v xml:space="preserve"> </v>
          </cell>
          <cell r="E53" t="str">
            <v>EA</v>
          </cell>
          <cell r="F53">
            <v>450000</v>
          </cell>
          <cell r="G53">
            <v>1663370</v>
          </cell>
          <cell r="H53">
            <v>0</v>
          </cell>
          <cell r="I53">
            <v>2113370</v>
          </cell>
        </row>
        <row r="54">
          <cell r="A54" t="str">
            <v>일49</v>
          </cell>
          <cell r="B54" t="str">
            <v>제49호표</v>
          </cell>
          <cell r="C54" t="str">
            <v>FM ANT</v>
          </cell>
          <cell r="D54" t="str">
            <v xml:space="preserve"> </v>
          </cell>
          <cell r="E54" t="str">
            <v>EA</v>
          </cell>
          <cell r="F54">
            <v>450000</v>
          </cell>
          <cell r="G54">
            <v>1663370</v>
          </cell>
          <cell r="H54">
            <v>0</v>
          </cell>
          <cell r="I54">
            <v>2113370</v>
          </cell>
        </row>
        <row r="55">
          <cell r="A55" t="str">
            <v>일50</v>
          </cell>
          <cell r="B55" t="str">
            <v>제50호표</v>
          </cell>
          <cell r="C55" t="str">
            <v>PAGER ANT</v>
          </cell>
          <cell r="D55" t="str">
            <v xml:space="preserve"> </v>
          </cell>
          <cell r="E55" t="str">
            <v>EA</v>
          </cell>
          <cell r="F55">
            <v>450000</v>
          </cell>
          <cell r="G55">
            <v>1663370</v>
          </cell>
          <cell r="H55">
            <v>0</v>
          </cell>
          <cell r="I55">
            <v>2113370</v>
          </cell>
        </row>
        <row r="56">
          <cell r="A56" t="str">
            <v>일51</v>
          </cell>
          <cell r="B56" t="str">
            <v>제51호표</v>
          </cell>
          <cell r="C56" t="str">
            <v>PAGER ANT</v>
          </cell>
          <cell r="D56" t="str">
            <v xml:space="preserve"> </v>
          </cell>
          <cell r="E56" t="str">
            <v>EA</v>
          </cell>
          <cell r="F56">
            <v>450000</v>
          </cell>
          <cell r="G56">
            <v>1643117</v>
          </cell>
          <cell r="H56">
            <v>0</v>
          </cell>
          <cell r="I56">
            <v>2093117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"/>
      <sheetName val="원가계산"/>
      <sheetName val="잡비계산"/>
      <sheetName val="총집계표"/>
      <sheetName val="가로등 설비"/>
      <sheetName val="신호등설비"/>
      <sheetName val="가로등일위대가"/>
      <sheetName val="신호등일위대가"/>
      <sheetName val="교통대책내역"/>
      <sheetName val="as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갑지"/>
      <sheetName val="간지"/>
      <sheetName val="예산산출"/>
      <sheetName val="제1호표"/>
      <sheetName val="제2(타당성조사)"/>
      <sheetName val="대상면적"/>
      <sheetName val="측량성과"/>
      <sheetName val="직접경비 산출근거"/>
      <sheetName val="노임단가(요율)"/>
      <sheetName val="별첨1(각종손료)"/>
      <sheetName val="수준측량및CCTY조사"/>
      <sheetName val="관거조사연장 "/>
      <sheetName val="지하시설물작성"/>
      <sheetName val="노임단가"/>
      <sheetName val="#REF"/>
      <sheetName val="1~69"/>
      <sheetName val="내역"/>
      <sheetName val="조명율표"/>
      <sheetName val="DATE"/>
      <sheetName val="입찰안"/>
      <sheetName val="산근9사전재해영향소요인력"/>
      <sheetName val="암거단위"/>
      <sheetName val="바닥판"/>
      <sheetName val="입력DATA"/>
      <sheetName val="지급자재"/>
      <sheetName val="일위대가"/>
      <sheetName val="입력변수"/>
      <sheetName val="설계기준"/>
      <sheetName val="정부노임단가"/>
      <sheetName val="조도계산서 (도서)"/>
      <sheetName val="원가"/>
      <sheetName val="2000년1차"/>
      <sheetName val="영창26"/>
      <sheetName val="재료"/>
      <sheetName val="설계내역서(변경1)"/>
      <sheetName val="범례표"/>
      <sheetName val="공비대비"/>
      <sheetName val="재정비내역"/>
      <sheetName val="지적고시내역"/>
      <sheetName val="1 자원총괄"/>
      <sheetName val="준검 내역서"/>
      <sheetName val="000000"/>
      <sheetName val="상수도토공집계표"/>
      <sheetName val="BID"/>
      <sheetName val="#3_일위대가목록"/>
      <sheetName val="총괄표"/>
      <sheetName val="철근량"/>
      <sheetName val="주beam"/>
      <sheetName val="내역서1"/>
      <sheetName val="사다리"/>
      <sheetName val="자료"/>
      <sheetName val="신호등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원가계산서"/>
      <sheetName val="내역서"/>
      <sheetName val="일위대가_호표"/>
      <sheetName val="일위대가목록"/>
      <sheetName val="일위대가_산근"/>
      <sheetName val="중기사용료목록"/>
      <sheetName val="중기사용료"/>
      <sheetName val="중기기초자료"/>
      <sheetName val="자재"/>
      <sheetName val="노임"/>
      <sheetName val="경비"/>
      <sheetName val="자재조서"/>
      <sheetName val="전역변수"/>
      <sheetName val="중기전역변수"/>
      <sheetName val="견적가"/>
    </sheetNames>
    <sheetDataSet>
      <sheetData sheetId="0"/>
      <sheetData sheetId="1">
        <row r="31">
          <cell r="E3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CB8E2-89B6-4DF2-B760-7A85B5E87995}">
  <dimension ref="B2:K20"/>
  <sheetViews>
    <sheetView view="pageBreakPreview" topLeftCell="A4" zoomScaleNormal="100" zoomScaleSheetLayoutView="100" workbookViewId="0">
      <selection activeCell="E25" sqref="E25"/>
    </sheetView>
  </sheetViews>
  <sheetFormatPr defaultRowHeight="13.5"/>
  <cols>
    <col min="1" max="1" width="2.83203125" style="11" customWidth="1"/>
    <col min="2" max="4" width="14.6640625" style="11" customWidth="1"/>
    <col min="5" max="5" width="22.1640625" style="11" customWidth="1"/>
    <col min="6" max="6" width="14.6640625" style="11" customWidth="1"/>
    <col min="7" max="7" width="22.1640625" style="11" customWidth="1"/>
    <col min="8" max="8" width="14.6640625" style="11" customWidth="1"/>
    <col min="9" max="9" width="22.1640625" style="11" customWidth="1"/>
    <col min="10" max="10" width="14.6640625" style="11" customWidth="1"/>
    <col min="11" max="11" width="22.1640625" style="11" customWidth="1"/>
    <col min="12" max="12" width="1.83203125" style="11" customWidth="1"/>
    <col min="13" max="16384" width="9.33203125" style="11"/>
  </cols>
  <sheetData>
    <row r="2" spans="2:11" ht="20.100000000000001" customHeight="1">
      <c r="B2" s="118" t="s">
        <v>1412</v>
      </c>
      <c r="C2" s="118"/>
      <c r="D2" s="118" t="s">
        <v>1160</v>
      </c>
      <c r="E2" s="118"/>
      <c r="F2" s="118" t="s">
        <v>1161</v>
      </c>
      <c r="G2" s="118"/>
      <c r="H2" s="118" t="s">
        <v>1162</v>
      </c>
      <c r="I2" s="118"/>
      <c r="J2" s="118" t="s">
        <v>1163</v>
      </c>
      <c r="K2" s="118"/>
    </row>
    <row r="3" spans="2:11" s="12" customFormat="1" ht="20.100000000000001" customHeight="1">
      <c r="B3" s="119"/>
      <c r="C3" s="119"/>
      <c r="D3" s="119"/>
      <c r="E3" s="119"/>
      <c r="F3" s="119"/>
      <c r="G3" s="119"/>
      <c r="H3" s="119"/>
      <c r="I3" s="119"/>
      <c r="J3" s="119"/>
      <c r="K3" s="119"/>
    </row>
    <row r="4" spans="2:11" s="12" customFormat="1" ht="20.100000000000001" customHeight="1">
      <c r="B4" s="120"/>
      <c r="C4" s="120"/>
      <c r="D4" s="120"/>
      <c r="E4" s="120"/>
      <c r="F4" s="120"/>
      <c r="G4" s="120"/>
      <c r="H4" s="120"/>
      <c r="I4" s="120"/>
      <c r="J4" s="120"/>
      <c r="K4" s="120"/>
    </row>
    <row r="5" spans="2:11" ht="22.5" customHeight="1">
      <c r="B5" s="56"/>
      <c r="C5" s="57"/>
      <c r="D5" s="57"/>
      <c r="E5" s="57"/>
      <c r="F5" s="57"/>
      <c r="G5" s="57"/>
      <c r="H5" s="57"/>
      <c r="I5" s="57"/>
      <c r="J5" s="57"/>
      <c r="K5" s="58"/>
    </row>
    <row r="6" spans="2:11" s="13" customFormat="1" ht="61.5" customHeight="1">
      <c r="B6" s="121" t="s">
        <v>1413</v>
      </c>
      <c r="C6" s="122"/>
      <c r="D6" s="122"/>
      <c r="E6" s="122"/>
      <c r="F6" s="122"/>
      <c r="G6" s="122"/>
      <c r="H6" s="122"/>
      <c r="I6" s="122"/>
      <c r="J6" s="122"/>
      <c r="K6" s="123"/>
    </row>
    <row r="7" spans="2:11" ht="30" customHeight="1">
      <c r="B7" s="56"/>
      <c r="C7" s="124"/>
      <c r="D7" s="124"/>
      <c r="E7" s="59"/>
      <c r="F7" s="59"/>
      <c r="G7" s="60"/>
      <c r="H7" s="60"/>
      <c r="I7" s="60"/>
      <c r="J7" s="60"/>
      <c r="K7" s="61"/>
    </row>
    <row r="8" spans="2:11" s="14" customFormat="1" ht="30" customHeight="1">
      <c r="B8" s="62"/>
      <c r="C8" s="63" t="s">
        <v>1414</v>
      </c>
      <c r="D8" s="63"/>
      <c r="E8" s="63"/>
      <c r="F8" s="63"/>
      <c r="G8" s="64"/>
      <c r="H8" s="64"/>
      <c r="I8" s="64"/>
      <c r="J8" s="64"/>
      <c r="K8" s="61"/>
    </row>
    <row r="9" spans="2:11" ht="30" customHeight="1">
      <c r="B9" s="56"/>
      <c r="C9" s="63" t="s">
        <v>1185</v>
      </c>
      <c r="D9" s="63"/>
      <c r="E9" s="63"/>
      <c r="F9" s="63"/>
      <c r="G9" s="64"/>
      <c r="H9" s="64"/>
      <c r="I9" s="64"/>
      <c r="J9" s="64"/>
      <c r="K9" s="61"/>
    </row>
    <row r="10" spans="2:11" ht="30" customHeight="1">
      <c r="B10" s="56"/>
      <c r="C10" s="63"/>
      <c r="D10" s="63"/>
      <c r="E10" s="63"/>
      <c r="F10" s="63"/>
      <c r="G10" s="64"/>
      <c r="H10" s="64"/>
      <c r="I10" s="64"/>
      <c r="J10" s="64"/>
      <c r="K10" s="61"/>
    </row>
    <row r="11" spans="2:11" s="15" customFormat="1" ht="30" customHeight="1">
      <c r="B11" s="65"/>
      <c r="C11" s="115"/>
      <c r="D11" s="115"/>
      <c r="E11" s="116"/>
      <c r="F11" s="116"/>
      <c r="G11" s="125"/>
      <c r="H11" s="125"/>
      <c r="I11" s="125"/>
      <c r="J11" s="125"/>
      <c r="K11" s="66"/>
    </row>
    <row r="12" spans="2:11" s="15" customFormat="1" ht="30" customHeight="1">
      <c r="B12" s="65"/>
      <c r="C12" s="67" t="s">
        <v>1164</v>
      </c>
      <c r="D12" s="68"/>
      <c r="E12" s="69"/>
      <c r="F12" s="69"/>
      <c r="G12" s="70"/>
      <c r="H12" s="70"/>
      <c r="I12" s="70"/>
      <c r="J12" s="70"/>
      <c r="K12" s="66"/>
    </row>
    <row r="13" spans="2:11" s="16" customFormat="1" ht="30" customHeight="1">
      <c r="B13" s="56"/>
      <c r="C13" s="115" t="s">
        <v>1165</v>
      </c>
      <c r="D13" s="115"/>
      <c r="E13" s="116">
        <f>'원가계산서(총괄)'!E34</f>
        <v>0</v>
      </c>
      <c r="F13" s="116"/>
      <c r="G13" s="117" t="str">
        <f>"일금 " &amp;NUMBERSTRING(E13,1)&amp;"원정"</f>
        <v>일금 영원정</v>
      </c>
      <c r="H13" s="117"/>
      <c r="I13" s="117"/>
      <c r="J13" s="117"/>
      <c r="K13" s="71"/>
    </row>
    <row r="14" spans="2:11" s="16" customFormat="1" ht="30" customHeight="1">
      <c r="B14" s="56"/>
      <c r="C14" s="115" t="s">
        <v>1166</v>
      </c>
      <c r="D14" s="115"/>
      <c r="E14" s="116">
        <f>'원가계산서(총괄)'!E33</f>
        <v>0</v>
      </c>
      <c r="F14" s="116"/>
      <c r="G14" s="117" t="str">
        <f>"일금 " &amp;NUMBERSTRING(E14,1)&amp;"원정"</f>
        <v>일금 영원정</v>
      </c>
      <c r="H14" s="117"/>
      <c r="I14" s="117"/>
      <c r="J14" s="117"/>
      <c r="K14" s="71"/>
    </row>
    <row r="15" spans="2:11" s="16" customFormat="1" ht="30" hidden="1" customHeight="1">
      <c r="B15" s="56"/>
      <c r="C15" s="115" t="s">
        <v>1167</v>
      </c>
      <c r="D15" s="115"/>
      <c r="E15" s="116">
        <f>[31]원가계산서!E31</f>
        <v>0</v>
      </c>
      <c r="F15" s="116"/>
      <c r="G15" s="117" t="str">
        <f>"일금 " &amp;NUMBERSTRING(E15,1)&amp;"원정"</f>
        <v>일금 영원정</v>
      </c>
      <c r="H15" s="117"/>
      <c r="I15" s="117"/>
      <c r="J15" s="117"/>
      <c r="K15" s="71"/>
    </row>
    <row r="16" spans="2:11" s="16" customFormat="1" ht="30" customHeight="1">
      <c r="B16" s="56"/>
      <c r="C16" s="59"/>
      <c r="D16" s="59"/>
      <c r="E16" s="72"/>
      <c r="F16" s="59"/>
      <c r="G16" s="59"/>
      <c r="H16" s="60"/>
      <c r="I16" s="60"/>
      <c r="J16" s="73"/>
      <c r="K16" s="71"/>
    </row>
    <row r="17" spans="2:11" s="16" customFormat="1" ht="30" customHeight="1">
      <c r="B17" s="56"/>
      <c r="C17" s="59"/>
      <c r="D17" s="59"/>
      <c r="E17" s="74"/>
      <c r="F17" s="59"/>
      <c r="G17" s="59"/>
      <c r="H17" s="60"/>
      <c r="I17" s="60"/>
      <c r="J17" s="73"/>
      <c r="K17" s="71"/>
    </row>
    <row r="18" spans="2:11" s="14" customFormat="1" ht="36" customHeight="1">
      <c r="B18" s="62"/>
      <c r="C18" s="75"/>
      <c r="D18" s="112" t="s">
        <v>1173</v>
      </c>
      <c r="E18" s="112"/>
      <c r="F18" s="112"/>
      <c r="G18" s="112"/>
      <c r="H18" s="112"/>
      <c r="I18" s="112"/>
      <c r="J18" s="112"/>
      <c r="K18" s="76"/>
    </row>
    <row r="19" spans="2:11" s="16" customFormat="1" ht="22.5" customHeight="1">
      <c r="B19" s="77"/>
      <c r="C19" s="78"/>
      <c r="D19" s="79"/>
      <c r="E19" s="80"/>
      <c r="F19" s="80"/>
      <c r="G19" s="81"/>
      <c r="H19" s="81"/>
      <c r="I19" s="81"/>
      <c r="J19" s="79"/>
      <c r="K19" s="82"/>
    </row>
    <row r="20" spans="2:11" s="16" customFormat="1" ht="22.5" customHeight="1">
      <c r="B20" s="77"/>
      <c r="C20" s="78"/>
      <c r="D20" s="83"/>
      <c r="E20" s="113"/>
      <c r="F20" s="113"/>
      <c r="G20" s="114"/>
      <c r="H20" s="114"/>
      <c r="I20" s="114"/>
      <c r="J20" s="78"/>
      <c r="K20" s="82"/>
    </row>
  </sheetData>
  <mergeCells count="26">
    <mergeCell ref="K2:K4"/>
    <mergeCell ref="B6:K6"/>
    <mergeCell ref="C7:D7"/>
    <mergeCell ref="C11:D11"/>
    <mergeCell ref="E11:F11"/>
    <mergeCell ref="G11:J11"/>
    <mergeCell ref="B2:C4"/>
    <mergeCell ref="D2:D4"/>
    <mergeCell ref="E2:E4"/>
    <mergeCell ref="F2:F4"/>
    <mergeCell ref="G2:G4"/>
    <mergeCell ref="H2:H4"/>
    <mergeCell ref="C13:D13"/>
    <mergeCell ref="E13:F13"/>
    <mergeCell ref="G13:J13"/>
    <mergeCell ref="I2:I4"/>
    <mergeCell ref="J2:J4"/>
    <mergeCell ref="D18:J18"/>
    <mergeCell ref="E20:F20"/>
    <mergeCell ref="G20:I20"/>
    <mergeCell ref="C14:D14"/>
    <mergeCell ref="E14:F14"/>
    <mergeCell ref="G14:J14"/>
    <mergeCell ref="C15:D15"/>
    <mergeCell ref="E15:F15"/>
    <mergeCell ref="G15:J15"/>
  </mergeCells>
  <phoneticPr fontId="3" type="noConversion"/>
  <printOptions horizontalCentered="1" verticalCentered="1"/>
  <pageMargins left="0" right="0" top="0" bottom="0" header="0" footer="0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30744-A52B-4FE2-A9D5-23DF29A81E09}">
  <sheetPr>
    <tabColor rgb="FFFFC000"/>
    <pageSetUpPr fitToPage="1"/>
  </sheetPr>
  <dimension ref="B1:J34"/>
  <sheetViews>
    <sheetView tabSelected="1" view="pageBreakPreview" zoomScaleNormal="100" zoomScaleSheetLayoutView="100" workbookViewId="0">
      <selection activeCell="F21" sqref="F21"/>
    </sheetView>
  </sheetViews>
  <sheetFormatPr defaultRowHeight="11.25"/>
  <cols>
    <col min="1" max="1" width="0.6640625" style="6" customWidth="1"/>
    <col min="2" max="2" width="5.33203125" style="6" customWidth="1"/>
    <col min="3" max="3" width="6.83203125" style="6" customWidth="1"/>
    <col min="4" max="4" width="31.33203125" style="6" customWidth="1"/>
    <col min="5" max="5" width="30.83203125" style="6" customWidth="1"/>
    <col min="6" max="6" width="8.83203125" style="6" customWidth="1"/>
    <col min="7" max="7" width="45.83203125" style="6" customWidth="1"/>
    <col min="8" max="8" width="0" style="6" hidden="1" customWidth="1"/>
    <col min="9" max="9" width="20.5" style="6" hidden="1" customWidth="1"/>
    <col min="10" max="10" width="23.1640625" style="6" customWidth="1"/>
    <col min="11" max="16384" width="9.33203125" style="6"/>
  </cols>
  <sheetData>
    <row r="1" spans="2:7" ht="15" customHeight="1">
      <c r="B1" s="126" t="s">
        <v>1181</v>
      </c>
      <c r="C1" s="126"/>
      <c r="D1" s="126"/>
      <c r="E1" s="126"/>
      <c r="F1" s="126"/>
      <c r="G1" s="126"/>
    </row>
    <row r="2" spans="2:7" ht="15" customHeight="1">
      <c r="B2" s="127"/>
      <c r="C2" s="127"/>
      <c r="D2" s="127"/>
      <c r="E2" s="127"/>
      <c r="F2" s="127"/>
      <c r="G2" s="127"/>
    </row>
    <row r="3" spans="2:7" ht="15" customHeight="1">
      <c r="B3" s="139" t="str">
        <f>갑지!B6</f>
        <v>2026년 파주 도로시설물 상시보수공사(단가계약)</v>
      </c>
      <c r="C3" s="139"/>
      <c r="D3" s="139"/>
      <c r="E3" s="139"/>
      <c r="F3" s="139"/>
      <c r="G3" s="139"/>
    </row>
    <row r="4" spans="2:7" s="22" customFormat="1" ht="27.95" customHeight="1">
      <c r="B4" s="128" t="s">
        <v>1118</v>
      </c>
      <c r="C4" s="129"/>
      <c r="D4" s="129"/>
      <c r="E4" s="21" t="s">
        <v>1119</v>
      </c>
      <c r="F4" s="29" t="s">
        <v>1120</v>
      </c>
      <c r="G4" s="21" t="s">
        <v>1121</v>
      </c>
    </row>
    <row r="5" spans="2:7" s="22" customFormat="1" ht="27.95" customHeight="1">
      <c r="B5" s="136" t="s">
        <v>1178</v>
      </c>
      <c r="C5" s="130" t="s">
        <v>1175</v>
      </c>
      <c r="D5" s="25" t="s">
        <v>1122</v>
      </c>
      <c r="E5" s="38"/>
      <c r="F5" s="31" t="s">
        <v>1117</v>
      </c>
      <c r="G5" s="35" t="s">
        <v>1117</v>
      </c>
    </row>
    <row r="6" spans="2:7" s="22" customFormat="1" ht="27.95" customHeight="1">
      <c r="B6" s="137"/>
      <c r="C6" s="131"/>
      <c r="D6" s="26" t="s">
        <v>1123</v>
      </c>
      <c r="E6" s="23"/>
      <c r="F6" s="30" t="s">
        <v>1117</v>
      </c>
      <c r="G6" s="33" t="s">
        <v>1117</v>
      </c>
    </row>
    <row r="7" spans="2:7" s="22" customFormat="1" ht="27.95" customHeight="1">
      <c r="B7" s="137"/>
      <c r="C7" s="132"/>
      <c r="D7" s="28" t="s">
        <v>1124</v>
      </c>
      <c r="E7" s="24"/>
      <c r="F7" s="32" t="s">
        <v>1117</v>
      </c>
      <c r="G7" s="34" t="s">
        <v>1125</v>
      </c>
    </row>
    <row r="8" spans="2:7" s="22" customFormat="1" ht="27.95" customHeight="1">
      <c r="B8" s="137"/>
      <c r="C8" s="130" t="s">
        <v>1176</v>
      </c>
      <c r="D8" s="41" t="s">
        <v>1126</v>
      </c>
      <c r="E8" s="86"/>
      <c r="F8" s="87" t="s">
        <v>1117</v>
      </c>
      <c r="G8" s="88" t="s">
        <v>1117</v>
      </c>
    </row>
    <row r="9" spans="2:7" s="22" customFormat="1" ht="27.95" customHeight="1">
      <c r="B9" s="137"/>
      <c r="C9" s="131"/>
      <c r="D9" s="36" t="s">
        <v>1127</v>
      </c>
      <c r="E9" s="23"/>
      <c r="F9" s="89" t="s">
        <v>1199</v>
      </c>
      <c r="G9" s="33" t="s">
        <v>1200</v>
      </c>
    </row>
    <row r="10" spans="2:7" s="22" customFormat="1" ht="27.95" customHeight="1">
      <c r="B10" s="137"/>
      <c r="C10" s="132"/>
      <c r="D10" s="37" t="s">
        <v>1124</v>
      </c>
      <c r="E10" s="24"/>
      <c r="F10" s="90" t="s">
        <v>1117</v>
      </c>
      <c r="G10" s="34" t="s">
        <v>1128</v>
      </c>
    </row>
    <row r="11" spans="2:7" s="22" customFormat="1" ht="27.95" customHeight="1">
      <c r="B11" s="137"/>
      <c r="C11" s="133" t="s">
        <v>1177</v>
      </c>
      <c r="D11" s="36" t="s">
        <v>1129</v>
      </c>
      <c r="E11" s="91"/>
      <c r="F11" s="89" t="s">
        <v>1117</v>
      </c>
      <c r="G11" s="33" t="s">
        <v>1117</v>
      </c>
    </row>
    <row r="12" spans="2:7" s="22" customFormat="1" ht="27.95" customHeight="1">
      <c r="B12" s="137"/>
      <c r="C12" s="134"/>
      <c r="D12" s="39" t="s">
        <v>1130</v>
      </c>
      <c r="E12" s="92"/>
      <c r="F12" s="93" t="s">
        <v>1179</v>
      </c>
      <c r="G12" s="94" t="s">
        <v>1180</v>
      </c>
    </row>
    <row r="13" spans="2:7" s="22" customFormat="1" ht="27.95" customHeight="1">
      <c r="B13" s="137"/>
      <c r="C13" s="134"/>
      <c r="D13" s="39" t="s">
        <v>1131</v>
      </c>
      <c r="E13" s="92"/>
      <c r="F13" s="93" t="s">
        <v>1169</v>
      </c>
      <c r="G13" s="94" t="s">
        <v>1168</v>
      </c>
    </row>
    <row r="14" spans="2:7" s="22" customFormat="1" ht="27.95" customHeight="1">
      <c r="B14" s="137"/>
      <c r="C14" s="134"/>
      <c r="D14" s="39" t="s">
        <v>1132</v>
      </c>
      <c r="E14" s="92">
        <v>1870609</v>
      </c>
      <c r="F14" s="93" t="s">
        <v>1189</v>
      </c>
      <c r="G14" s="94" t="s">
        <v>1188</v>
      </c>
    </row>
    <row r="15" spans="2:7" s="22" customFormat="1" ht="27.95" customHeight="1">
      <c r="B15" s="137"/>
      <c r="C15" s="134"/>
      <c r="D15" s="39" t="s">
        <v>1133</v>
      </c>
      <c r="E15" s="92">
        <v>2471598</v>
      </c>
      <c r="F15" s="93" t="s">
        <v>1193</v>
      </c>
      <c r="G15" s="94" t="s">
        <v>1192</v>
      </c>
    </row>
    <row r="16" spans="2:7" s="22" customFormat="1" ht="27.95" customHeight="1">
      <c r="B16" s="137"/>
      <c r="C16" s="134"/>
      <c r="D16" s="39" t="s">
        <v>1134</v>
      </c>
      <c r="E16" s="92">
        <v>245798</v>
      </c>
      <c r="F16" s="93" t="s">
        <v>1190</v>
      </c>
      <c r="G16" s="94" t="s">
        <v>1191</v>
      </c>
    </row>
    <row r="17" spans="2:10" s="22" customFormat="1" ht="27.95" customHeight="1">
      <c r="B17" s="137"/>
      <c r="C17" s="134"/>
      <c r="D17" s="39" t="s">
        <v>1135</v>
      </c>
      <c r="E17" s="92"/>
      <c r="F17" s="93" t="s">
        <v>1136</v>
      </c>
      <c r="G17" s="94" t="s">
        <v>1137</v>
      </c>
    </row>
    <row r="18" spans="2:10" s="22" customFormat="1" ht="27.95" customHeight="1">
      <c r="B18" s="137"/>
      <c r="C18" s="134"/>
      <c r="D18" s="42" t="s">
        <v>1174</v>
      </c>
      <c r="E18" s="92"/>
      <c r="F18" s="93" t="s">
        <v>1195</v>
      </c>
      <c r="G18" s="94" t="s">
        <v>1194</v>
      </c>
      <c r="H18" s="101" t="s">
        <v>1187</v>
      </c>
      <c r="I18" s="101"/>
      <c r="J18" s="101"/>
    </row>
    <row r="19" spans="2:10" s="22" customFormat="1" ht="27.95" customHeight="1">
      <c r="B19" s="137"/>
      <c r="C19" s="134"/>
      <c r="D19" s="39" t="s">
        <v>1138</v>
      </c>
      <c r="E19" s="92">
        <v>3438782</v>
      </c>
      <c r="F19" s="93" t="s">
        <v>1183</v>
      </c>
      <c r="G19" s="95" t="s">
        <v>1182</v>
      </c>
      <c r="H19" s="101"/>
      <c r="I19" s="102">
        <f>TRUNC((E7+E8)*0.0315,0)</f>
        <v>0</v>
      </c>
      <c r="J19" s="101"/>
    </row>
    <row r="20" spans="2:10" s="22" customFormat="1" ht="27.95" customHeight="1">
      <c r="B20" s="137"/>
      <c r="C20" s="134"/>
      <c r="D20" s="39" t="s">
        <v>1139</v>
      </c>
      <c r="E20" s="92"/>
      <c r="F20" s="93" t="s">
        <v>1140</v>
      </c>
      <c r="G20" s="94" t="s">
        <v>1141</v>
      </c>
      <c r="H20" s="101"/>
      <c r="I20" s="102">
        <f>TRUNC((E7+E8)*0.0315*1.2,0)</f>
        <v>0</v>
      </c>
      <c r="J20" s="101"/>
    </row>
    <row r="21" spans="2:10" s="22" customFormat="1" ht="27.95" customHeight="1">
      <c r="B21" s="137"/>
      <c r="C21" s="134"/>
      <c r="D21" s="39" t="s">
        <v>1142</v>
      </c>
      <c r="E21" s="92"/>
      <c r="F21" s="93" t="s">
        <v>1117</v>
      </c>
      <c r="G21" s="94" t="s">
        <v>1117</v>
      </c>
      <c r="H21" s="101"/>
      <c r="I21" s="101"/>
      <c r="J21" s="101"/>
    </row>
    <row r="22" spans="2:10" s="22" customFormat="1" ht="27.95" customHeight="1">
      <c r="B22" s="137"/>
      <c r="C22" s="134"/>
      <c r="D22" s="39" t="s">
        <v>1143</v>
      </c>
      <c r="E22" s="92"/>
      <c r="F22" s="93" t="s">
        <v>1144</v>
      </c>
      <c r="G22" s="94" t="s">
        <v>1145</v>
      </c>
    </row>
    <row r="23" spans="2:10" s="22" customFormat="1" ht="27.95" customHeight="1">
      <c r="B23" s="137"/>
      <c r="C23" s="134"/>
      <c r="D23" s="39" t="s">
        <v>1406</v>
      </c>
      <c r="E23" s="92"/>
      <c r="F23" s="93" t="s">
        <v>1408</v>
      </c>
      <c r="G23" s="94" t="s">
        <v>1410</v>
      </c>
    </row>
    <row r="24" spans="2:10" s="22" customFormat="1" ht="27.95" customHeight="1">
      <c r="B24" s="137"/>
      <c r="C24" s="134"/>
      <c r="D24" s="39" t="s">
        <v>1407</v>
      </c>
      <c r="E24" s="92"/>
      <c r="F24" s="93" t="s">
        <v>1409</v>
      </c>
      <c r="G24" s="94" t="s">
        <v>1411</v>
      </c>
    </row>
    <row r="25" spans="2:10" s="22" customFormat="1" ht="27.95" customHeight="1">
      <c r="B25" s="137"/>
      <c r="C25" s="134"/>
      <c r="D25" s="39" t="s">
        <v>1146</v>
      </c>
      <c r="E25" s="92"/>
      <c r="F25" s="93" t="s">
        <v>1201</v>
      </c>
      <c r="G25" s="94" t="s">
        <v>1202</v>
      </c>
    </row>
    <row r="26" spans="2:10" s="22" customFormat="1" ht="27.95" customHeight="1">
      <c r="B26" s="138"/>
      <c r="C26" s="135"/>
      <c r="D26" s="40" t="s">
        <v>1124</v>
      </c>
      <c r="E26" s="96"/>
      <c r="F26" s="97" t="s">
        <v>1117</v>
      </c>
      <c r="G26" s="98" t="s">
        <v>1147</v>
      </c>
    </row>
    <row r="27" spans="2:10" s="22" customFormat="1" ht="27.95" customHeight="1">
      <c r="B27" s="43" t="s">
        <v>1117</v>
      </c>
      <c r="C27" s="44" t="s">
        <v>1117</v>
      </c>
      <c r="D27" s="45" t="s">
        <v>1148</v>
      </c>
      <c r="E27" s="46"/>
      <c r="F27" s="47" t="s">
        <v>1117</v>
      </c>
      <c r="G27" s="48" t="s">
        <v>1149</v>
      </c>
    </row>
    <row r="28" spans="2:10" s="22" customFormat="1" ht="27.95" customHeight="1">
      <c r="B28" s="43" t="s">
        <v>1117</v>
      </c>
      <c r="C28" s="44" t="s">
        <v>1117</v>
      </c>
      <c r="D28" s="45" t="s">
        <v>1150</v>
      </c>
      <c r="E28" s="46"/>
      <c r="F28" s="99" t="s">
        <v>1196</v>
      </c>
      <c r="G28" s="48" t="s">
        <v>1197</v>
      </c>
    </row>
    <row r="29" spans="2:10" s="22" customFormat="1" ht="27.95" customHeight="1">
      <c r="B29" s="43" t="s">
        <v>1117</v>
      </c>
      <c r="C29" s="44" t="s">
        <v>1117</v>
      </c>
      <c r="D29" s="45" t="s">
        <v>1151</v>
      </c>
      <c r="E29" s="46"/>
      <c r="F29" s="99" t="s">
        <v>1198</v>
      </c>
      <c r="G29" s="48" t="s">
        <v>1186</v>
      </c>
      <c r="J29" s="27"/>
    </row>
    <row r="30" spans="2:10" s="22" customFormat="1" ht="27.95" customHeight="1">
      <c r="B30" s="43" t="s">
        <v>1117</v>
      </c>
      <c r="C30" s="44" t="s">
        <v>1117</v>
      </c>
      <c r="D30" s="49" t="s">
        <v>1152</v>
      </c>
      <c r="E30" s="50"/>
      <c r="F30" s="47" t="s">
        <v>1117</v>
      </c>
      <c r="G30" s="48" t="s">
        <v>1117</v>
      </c>
    </row>
    <row r="31" spans="2:10" s="22" customFormat="1" ht="27.95" customHeight="1">
      <c r="B31" s="43" t="s">
        <v>1117</v>
      </c>
      <c r="C31" s="44" t="s">
        <v>1117</v>
      </c>
      <c r="D31" s="49" t="s">
        <v>1153</v>
      </c>
      <c r="E31" s="46"/>
      <c r="F31" s="47" t="s">
        <v>1117</v>
      </c>
      <c r="G31" s="48" t="s">
        <v>1154</v>
      </c>
    </row>
    <row r="32" spans="2:10" s="22" customFormat="1" ht="27.95" customHeight="1">
      <c r="B32" s="43" t="s">
        <v>1117</v>
      </c>
      <c r="C32" s="44" t="s">
        <v>1117</v>
      </c>
      <c r="D32" s="49" t="s">
        <v>1155</v>
      </c>
      <c r="E32" s="46"/>
      <c r="F32" s="47" t="s">
        <v>1109</v>
      </c>
      <c r="G32" s="48" t="s">
        <v>1156</v>
      </c>
    </row>
    <row r="33" spans="2:7" s="22" customFormat="1" ht="27.95" customHeight="1">
      <c r="B33" s="43" t="s">
        <v>1117</v>
      </c>
      <c r="C33" s="44" t="s">
        <v>1117</v>
      </c>
      <c r="D33" s="49" t="s">
        <v>1157</v>
      </c>
      <c r="E33" s="46"/>
      <c r="F33" s="47" t="s">
        <v>1117</v>
      </c>
      <c r="G33" s="48" t="s">
        <v>1158</v>
      </c>
    </row>
    <row r="34" spans="2:7" s="22" customFormat="1" ht="27.95" customHeight="1">
      <c r="B34" s="43" t="s">
        <v>1117</v>
      </c>
      <c r="C34" s="44" t="s">
        <v>1117</v>
      </c>
      <c r="D34" s="49" t="s">
        <v>1159</v>
      </c>
      <c r="E34" s="46"/>
      <c r="F34" s="47" t="s">
        <v>1117</v>
      </c>
      <c r="G34" s="48" t="s">
        <v>1184</v>
      </c>
    </row>
  </sheetData>
  <mergeCells count="7">
    <mergeCell ref="B1:G2"/>
    <mergeCell ref="B4:D4"/>
    <mergeCell ref="C5:C7"/>
    <mergeCell ref="C8:C10"/>
    <mergeCell ref="C11:C26"/>
    <mergeCell ref="B5:B26"/>
    <mergeCell ref="B3:G3"/>
  </mergeCells>
  <phoneticPr fontId="3" type="noConversion"/>
  <pageMargins left="0.70866141732283472" right="0.70866141732283472" top="0.74803149606299213" bottom="0.55118110236220474" header="0.31496062992125984" footer="0.31496062992125984"/>
  <pageSetup paperSize="9" scale="8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1613C-D20A-4211-93F9-C3B6A6BE008D}">
  <dimension ref="A1:BJ288"/>
  <sheetViews>
    <sheetView view="pageBreakPreview" topLeftCell="A172" zoomScale="115" zoomScaleNormal="100" zoomScaleSheetLayoutView="115" workbookViewId="0">
      <selection activeCell="F16" sqref="F16"/>
    </sheetView>
  </sheetViews>
  <sheetFormatPr defaultRowHeight="12.75" customHeight="1"/>
  <cols>
    <col min="1" max="1" width="32.1640625" customWidth="1"/>
    <col min="2" max="2" width="18.6640625" customWidth="1"/>
    <col min="3" max="3" width="9" customWidth="1"/>
    <col min="4" max="4" width="5.83203125" customWidth="1"/>
    <col min="5" max="5" width="12.83203125" customWidth="1"/>
    <col min="6" max="6" width="14.83203125" customWidth="1"/>
    <col min="7" max="7" width="10.83203125" customWidth="1"/>
    <col min="8" max="8" width="12.83203125" customWidth="1"/>
    <col min="9" max="9" width="10.83203125" customWidth="1"/>
    <col min="10" max="10" width="12.83203125" customWidth="1"/>
    <col min="11" max="11" width="10.83203125" customWidth="1"/>
    <col min="12" max="12" width="12.83203125" customWidth="1"/>
    <col min="13" max="13" width="7.83203125" customWidth="1"/>
    <col min="14" max="14" width="13.33203125" bestFit="1" customWidth="1"/>
    <col min="15" max="16" width="12.1640625" bestFit="1" customWidth="1"/>
    <col min="17" max="17" width="11" bestFit="1" customWidth="1"/>
    <col min="18" max="20" width="9.33203125" customWidth="1"/>
    <col min="21" max="21" width="11" bestFit="1" customWidth="1"/>
    <col min="22" max="22" width="9.33203125" customWidth="1"/>
    <col min="23" max="23" width="11" bestFit="1" customWidth="1"/>
    <col min="24" max="25" width="9.33203125" customWidth="1"/>
    <col min="26" max="27" width="12.1640625" bestFit="1" customWidth="1"/>
    <col min="28" max="28" width="11" bestFit="1" customWidth="1"/>
    <col min="29" max="30" width="12.1640625" bestFit="1" customWidth="1"/>
    <col min="31" max="59" width="9.33203125" customWidth="1"/>
    <col min="62" max="62" width="17.83203125" customWidth="1"/>
  </cols>
  <sheetData>
    <row r="1" spans="1:31" ht="24.95" customHeight="1">
      <c r="A1" s="17" t="s">
        <v>146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31" ht="24.95" customHeight="1">
      <c r="A2" s="140" t="s">
        <v>197</v>
      </c>
      <c r="B2" s="140" t="s">
        <v>525</v>
      </c>
      <c r="C2" s="140" t="s">
        <v>675</v>
      </c>
      <c r="D2" s="140" t="s">
        <v>438</v>
      </c>
      <c r="E2" s="140" t="s">
        <v>1088</v>
      </c>
      <c r="F2" s="140" t="s">
        <v>1117</v>
      </c>
      <c r="G2" s="140" t="s">
        <v>787</v>
      </c>
      <c r="H2" s="140" t="s">
        <v>1117</v>
      </c>
      <c r="I2" s="140" t="s">
        <v>477</v>
      </c>
      <c r="J2" s="140" t="s">
        <v>1117</v>
      </c>
      <c r="K2" s="140" t="s">
        <v>77</v>
      </c>
      <c r="L2" s="140" t="s">
        <v>1117</v>
      </c>
      <c r="M2" s="141" t="s">
        <v>314</v>
      </c>
    </row>
    <row r="3" spans="1:31" ht="24.95" customHeight="1">
      <c r="A3" s="140" t="s">
        <v>1117</v>
      </c>
      <c r="B3" s="140" t="s">
        <v>1117</v>
      </c>
      <c r="C3" s="140" t="s">
        <v>1117</v>
      </c>
      <c r="D3" s="140" t="s">
        <v>1117</v>
      </c>
      <c r="E3" s="18" t="s">
        <v>282</v>
      </c>
      <c r="F3" s="18" t="s">
        <v>161</v>
      </c>
      <c r="G3" s="18" t="s">
        <v>282</v>
      </c>
      <c r="H3" s="18" t="s">
        <v>161</v>
      </c>
      <c r="I3" s="18" t="s">
        <v>282</v>
      </c>
      <c r="J3" s="18" t="s">
        <v>161</v>
      </c>
      <c r="K3" s="18" t="s">
        <v>282</v>
      </c>
      <c r="L3" s="18" t="s">
        <v>161</v>
      </c>
      <c r="M3" s="141" t="s">
        <v>1117</v>
      </c>
      <c r="N3" s="7"/>
      <c r="O3" s="7"/>
      <c r="P3" s="7"/>
      <c r="Q3" s="7"/>
      <c r="S3" s="1" t="s">
        <v>382</v>
      </c>
      <c r="T3" s="1" t="s">
        <v>842</v>
      </c>
      <c r="U3" s="1" t="s">
        <v>408</v>
      </c>
      <c r="V3" s="1" t="s">
        <v>170</v>
      </c>
      <c r="W3" s="1" t="s">
        <v>71</v>
      </c>
      <c r="X3" s="1" t="s">
        <v>360</v>
      </c>
      <c r="Y3" s="1" t="s">
        <v>785</v>
      </c>
    </row>
    <row r="4" spans="1:31" ht="24.95" customHeight="1">
      <c r="A4" s="19" t="s">
        <v>597</v>
      </c>
      <c r="B4" s="19" t="s">
        <v>1117</v>
      </c>
      <c r="C4" s="19"/>
      <c r="D4" s="19" t="s">
        <v>1117</v>
      </c>
      <c r="E4" s="20">
        <f t="shared" ref="E4:E67" si="0">G4+I4+K4</f>
        <v>0</v>
      </c>
      <c r="F4" s="20">
        <f t="shared" ref="F4:F66" si="1">H4+J4+L4</f>
        <v>0</v>
      </c>
      <c r="G4" s="18"/>
      <c r="H4" s="20">
        <f>TRUNC(SUM(H5:H227),0)</f>
        <v>0</v>
      </c>
      <c r="I4" s="18"/>
      <c r="J4" s="20">
        <f>TRUNC(SUM(J5:J227),0)</f>
        <v>0</v>
      </c>
      <c r="K4" s="18"/>
      <c r="L4" s="20">
        <f>TRUNC(SUM(L5:L227),0)</f>
        <v>0</v>
      </c>
      <c r="M4" s="52" t="s">
        <v>1117</v>
      </c>
      <c r="O4" s="7"/>
      <c r="P4" t="s">
        <v>151</v>
      </c>
      <c r="Q4" t="s">
        <v>1117</v>
      </c>
      <c r="R4" t="s">
        <v>1117</v>
      </c>
      <c r="Z4" s="4">
        <f>H42+H43+H44+H45+H46+H47+H48+H49+H50+H51+H52+H53+H54+H55+H56+H57+H58+H59+H60+H61+H62+H63+H64+H65+H66+H67+H68+H69+H70+H71+H72+H73+H74+H75+H76+H77</f>
        <v>0</v>
      </c>
      <c r="AA4" s="4">
        <f>J42+J43+J44+J45+J46+J47+J48+J49+J50+J51+J52+J53+J54+J55+J56+J57+J58+J59+J60+J61+J62+J63+J64+J65+J66+J67+J68+J69+J70+J71+J72+J73+J74+J75+J76+J77</f>
        <v>0</v>
      </c>
      <c r="AB4" s="4">
        <f>L42+L43+L44+L45+L46+L47+L48+L49+L50+L51+L52+L53+L54+L55+L56+L57+L58+L59+L60+L61+L62+L63+L64+L65+L66+L67+L68+L69+L70+L71+L72+L73+L74+L75+L76+L77</f>
        <v>0</v>
      </c>
      <c r="AC4" s="4">
        <f>H5+H6+H7+H8+H9+H10+H11+H12+H13+H14+H15+H16+H17+H18+H19+H20+H21+H22+H23+H24+H25+H26+H27+H28+H29+H30+H31+H32+H33+H34+H35+H36+H37+H38+H39+H40+H41</f>
        <v>0</v>
      </c>
      <c r="AD4" s="4">
        <f>J5+J6+J7+J8+J9+J10+J11+J12+J13+J14+J15+J16+J17+J18+J19+J20+J21+J22+J23+J24+J25+J26+J27+J28+J29+J30+J31+J32+J33+J34+J35+J36+J37+J38+J39+J40+J41</f>
        <v>0</v>
      </c>
      <c r="AE4" s="4">
        <f>L5+L6+L7+L8+L9+L10+L11+L12+L13+L14+L15+L16+L17+L18+L19+L20+L21+L22+L23+L24+L25+L26+L27+L28+L29+L30+L31+L32+L33+L34+L35+L36+L37+L38+L39+L40+L41</f>
        <v>0</v>
      </c>
    </row>
    <row r="5" spans="1:31" ht="24.95" customHeight="1">
      <c r="A5" s="19" t="s">
        <v>1206</v>
      </c>
      <c r="B5" s="19" t="s">
        <v>464</v>
      </c>
      <c r="C5" s="18" t="s">
        <v>1171</v>
      </c>
      <c r="D5" s="18" t="s">
        <v>681</v>
      </c>
      <c r="E5" s="20">
        <f t="shared" si="0"/>
        <v>0</v>
      </c>
      <c r="F5" s="20">
        <f t="shared" si="1"/>
        <v>0</v>
      </c>
      <c r="G5" s="20">
        <f>일위대가목록!F168</f>
        <v>0</v>
      </c>
      <c r="H5" s="20">
        <f t="shared" ref="H5:H68" si="2">TRUNC(G5*C5,0)</f>
        <v>0</v>
      </c>
      <c r="I5" s="20">
        <f>일위대가목록!G168</f>
        <v>0</v>
      </c>
      <c r="J5" s="20">
        <f t="shared" ref="J5:J68" si="3">TRUNC(I5*C5,0)</f>
        <v>0</v>
      </c>
      <c r="K5" s="20">
        <f>일위대가목록!H168</f>
        <v>0</v>
      </c>
      <c r="L5" s="20">
        <f t="shared" ref="L5:L68" si="4">TRUNC(K5*C5,0)</f>
        <v>0</v>
      </c>
      <c r="M5" s="52" t="s">
        <v>1117</v>
      </c>
      <c r="P5" t="s">
        <v>980</v>
      </c>
      <c r="Q5" t="s">
        <v>1117</v>
      </c>
      <c r="R5" t="s">
        <v>943</v>
      </c>
      <c r="T5" t="s">
        <v>719</v>
      </c>
      <c r="Z5" s="4">
        <f>H78+H79+H80+H81+H82+H83+H84+H85+H86+H87+H88+H89+H90+H91+H92+H93+H94+H95+H96+H97+H98+H99+H100+H101+H102+H103+H104+H105+H106+H107</f>
        <v>0</v>
      </c>
      <c r="AA5" s="4">
        <f>J78+J79+J80+J81+J82+J83+J84+J85+J86+J87+J88+J89+J90+J91+J92+J93+J94+J95+J96+J97+J98+J99+J100+J101+J102+J103+J104+J105+J106+J107</f>
        <v>0</v>
      </c>
      <c r="AB5" s="4">
        <f>L78+L79+L80+L81+L82+L83+L84+L85+L86+L87+L88+L89+L90+L91+L92+L93+L94+L95+L96+L97+L98+L99+L100+L101+L102+L103+L104+L105+L106+L107</f>
        <v>0</v>
      </c>
      <c r="AC5" s="4">
        <f>H42+H43+H44+H45+H46+H47+H48+H49+H50+H51+H52+H53+H54+H55+H56+H57+H58+H59+H60+H61+H62+H63+H64+H65+H66+H67+H68+H69+H70+H71+H72+H73+H74+H75+H76+H77</f>
        <v>0</v>
      </c>
      <c r="AD5" s="4">
        <f>J42+J43+J44+J45+J46+J47+J48+J49+J50+J51+J52+J53+J54+J55+J56+J57+J58+J59+J60+J61+J62+J63+J64+J65+J66+J67+J68+J69+J70+J71+J72+J73+J74+J75+J76+J77</f>
        <v>0</v>
      </c>
      <c r="AE5" s="4">
        <f>L42+L43+L44+L45+L46+L47+L48+L49+L50+L51+L52+L53+L54+L55+L56+L57+L58+L59+L60+L61+L62+L63+L64+L65+L66+L67+L68+L69+L70+L71+L72+L73+L74+L75+L76+L77</f>
        <v>0</v>
      </c>
    </row>
    <row r="6" spans="1:31" ht="24.95" customHeight="1">
      <c r="A6" s="19" t="s">
        <v>1206</v>
      </c>
      <c r="B6" s="19" t="s">
        <v>642</v>
      </c>
      <c r="C6" s="18" t="s">
        <v>1171</v>
      </c>
      <c r="D6" s="18" t="s">
        <v>681</v>
      </c>
      <c r="E6" s="20">
        <f t="shared" si="0"/>
        <v>0</v>
      </c>
      <c r="F6" s="20">
        <f t="shared" si="1"/>
        <v>0</v>
      </c>
      <c r="G6" s="20">
        <f>일위대가목록!F169</f>
        <v>0</v>
      </c>
      <c r="H6" s="20">
        <f t="shared" si="2"/>
        <v>0</v>
      </c>
      <c r="I6" s="20">
        <f>일위대가목록!G169</f>
        <v>0</v>
      </c>
      <c r="J6" s="20">
        <f t="shared" si="3"/>
        <v>0</v>
      </c>
      <c r="K6" s="20">
        <f>일위대가목록!H169</f>
        <v>0</v>
      </c>
      <c r="L6" s="20">
        <f t="shared" si="4"/>
        <v>0</v>
      </c>
      <c r="M6" s="52" t="s">
        <v>1117</v>
      </c>
      <c r="P6" t="s">
        <v>707</v>
      </c>
      <c r="Q6" t="s">
        <v>1117</v>
      </c>
      <c r="R6" t="s">
        <v>337</v>
      </c>
      <c r="T6" t="s">
        <v>719</v>
      </c>
      <c r="Z6" s="4">
        <f>H108+H109+H110+H111+H112+H113+H114+H115+H117+H118+H119+H120+H121+H122+H123+H124+H125+H126+H127+H128+H129+H130+H131+H132+H133+H134+H135+H136+H137+H138</f>
        <v>0</v>
      </c>
      <c r="AA6" s="4">
        <f>J108+J109+J110+J111+J112+J113+J114+J115+J117+J118+J119+J120+J121+J122+J123+J124+J125+J126+J127+J128+J129+J130+J131+J132+J133+J134+J135+J136+J137+J138</f>
        <v>0</v>
      </c>
      <c r="AB6" s="4">
        <f>L108+L109+L110+L111+L112+L113+L114+L115+L117+L118+L119+L120+L121+L122+L123+L124+L125+L126+L127+L128+L129+L130+L131+L132+L133+L134+L135+L136+L137+L138</f>
        <v>0</v>
      </c>
      <c r="AC6" s="4">
        <f>H78+H79+H80+H81+H82+H83+H84+H85+H86+H87+H88+H89+H90+H91+H92+H93+H94+H95+H96+H97+H98+H99+H100+H101+H102+H103+H104+H105+H106+H107</f>
        <v>0</v>
      </c>
      <c r="AD6" s="4">
        <f>J78+J79+J80+J81+J82+J83+J84+J85+J86+J87+J88+J89+J90+J91+J92+J93+J94+J95+J96+J97+J98+J99+J100+J101+J102+J103+J104+J105+J106+J107</f>
        <v>0</v>
      </c>
      <c r="AE6" s="4">
        <f>L78+L79+L80+L81+L82+L83+L84+L85+L86+L87+L88+L89+L90+L91+L92+L93+L94+L95+L96+L97+L98+L99+L100+L101+L102+L103+L104+L105+L106+L107</f>
        <v>0</v>
      </c>
    </row>
    <row r="7" spans="1:31" ht="24.95" customHeight="1">
      <c r="A7" s="19" t="s">
        <v>1206</v>
      </c>
      <c r="B7" s="19" t="s">
        <v>1025</v>
      </c>
      <c r="C7" s="18" t="s">
        <v>1171</v>
      </c>
      <c r="D7" s="18" t="s">
        <v>681</v>
      </c>
      <c r="E7" s="20">
        <f t="shared" si="0"/>
        <v>0</v>
      </c>
      <c r="F7" s="20">
        <f t="shared" si="1"/>
        <v>0</v>
      </c>
      <c r="G7" s="20">
        <f>일위대가목록!F170</f>
        <v>0</v>
      </c>
      <c r="H7" s="20">
        <f t="shared" si="2"/>
        <v>0</v>
      </c>
      <c r="I7" s="20">
        <f>일위대가목록!G170</f>
        <v>0</v>
      </c>
      <c r="J7" s="20">
        <f t="shared" si="3"/>
        <v>0</v>
      </c>
      <c r="K7" s="20">
        <f>일위대가목록!H170</f>
        <v>0</v>
      </c>
      <c r="L7" s="20">
        <f t="shared" si="4"/>
        <v>0</v>
      </c>
      <c r="M7" s="52" t="s">
        <v>1117</v>
      </c>
      <c r="P7" t="s">
        <v>425</v>
      </c>
      <c r="Q7" t="s">
        <v>1117</v>
      </c>
      <c r="R7" t="s">
        <v>927</v>
      </c>
      <c r="T7" t="s">
        <v>719</v>
      </c>
      <c r="Z7" s="4" t="e">
        <f>H139+H140+H141+H142+H143+H144+H145+H146+H147+H148+H149+H150+H151+H152+H153+H154+H155+H156+H157+H158+H159+H160+H161+H162+H163+H164+H165+H166+H167+#REF!</f>
        <v>#REF!</v>
      </c>
      <c r="AA7" s="4" t="e">
        <f>J139+J140+J141+J142+J143+J144+J145+J146+J147+J148+J149+J150+J151+J152+J153+J154+J155+J156+J157+J158+J159+J160+J161+J162+J163+J164+J165+J166+J167+#REF!</f>
        <v>#REF!</v>
      </c>
      <c r="AB7" s="4" t="e">
        <f>L139+L140+L141+L142+L143+L144+L145+L146+L147+L148+L149+L150+L151+L152+L153+L154+L155+L156+L157+L158+L159+L160+L161+L162+L163+L164+L165+L166+L167+#REF!</f>
        <v>#REF!</v>
      </c>
      <c r="AC7" s="4">
        <f>H108+H109+H110+H111+H112+H113+H114+H115+H117+H118+H119+H120+H121+H122+H123+H124+H125+H126+H127+H128+H129+H130+H131+H132+H133+H134+H135+H136+H137+H138</f>
        <v>0</v>
      </c>
      <c r="AD7" s="4">
        <f>J108+J109+J110+J111+J112+J113+J114+J115+J117+J118+J119+J120+J121+J122+J123+J124+J125+J126+J127+J128+J129+J130+J131+J132+J133+J134+J135+J136+J137+J138</f>
        <v>0</v>
      </c>
      <c r="AE7" s="4">
        <f>L108+L109+L110+L111+L112+L113+L114+L115+L117+L118+L119+L120+L121+L122+L123+L124+L125+L126+L127+L128+L129+L130+L131+L132+L133+L134+L135+L136+L137+L138</f>
        <v>0</v>
      </c>
    </row>
    <row r="8" spans="1:31" ht="24.95" customHeight="1">
      <c r="A8" s="19" t="s">
        <v>1207</v>
      </c>
      <c r="B8" s="19" t="s">
        <v>1117</v>
      </c>
      <c r="C8" s="18" t="s">
        <v>1171</v>
      </c>
      <c r="D8" s="18" t="s">
        <v>681</v>
      </c>
      <c r="E8" s="20">
        <f t="shared" si="0"/>
        <v>0</v>
      </c>
      <c r="F8" s="20">
        <f t="shared" si="1"/>
        <v>0</v>
      </c>
      <c r="G8" s="20">
        <f>일위대가목록!F171</f>
        <v>0</v>
      </c>
      <c r="H8" s="20">
        <f t="shared" si="2"/>
        <v>0</v>
      </c>
      <c r="I8" s="20">
        <f>일위대가목록!G171</f>
        <v>0</v>
      </c>
      <c r="J8" s="20">
        <f t="shared" si="3"/>
        <v>0</v>
      </c>
      <c r="K8" s="20">
        <f>일위대가목록!H171</f>
        <v>0</v>
      </c>
      <c r="L8" s="20">
        <f t="shared" si="4"/>
        <v>0</v>
      </c>
      <c r="M8" s="52" t="s">
        <v>1117</v>
      </c>
      <c r="P8" t="s">
        <v>131</v>
      </c>
      <c r="Q8" t="s">
        <v>1117</v>
      </c>
      <c r="R8" t="s">
        <v>964</v>
      </c>
      <c r="T8" t="s">
        <v>719</v>
      </c>
      <c r="Z8" s="4">
        <f>H168+H169+H170+H171+H172+H173+H174+H175+H176+H177+H178+H179+H180+H181+H182+H183+H184+H185+H186+H187+H188+H189+H190+H191+H192+H193+H194+H195+H196+H197</f>
        <v>0</v>
      </c>
      <c r="AA8" s="4">
        <f>J168+J169+J170+J171+J172+J173+J174+J175+J176+J177+J178+J179+J180+J181+J182+J183+J184+J185+J186+J187+J188+J189+J190+J191+J192+J193+J194+J195+J196+J197</f>
        <v>0</v>
      </c>
      <c r="AB8" s="4">
        <f>L168+L169+L170+L171+L172+L173+L174+L175+L176+L177+L178+L179+L180+L181+L182+L183+L184+L185+L186+L187+L188+L189+L190+L191+L192+L193+L194+L195+L196+L197</f>
        <v>0</v>
      </c>
      <c r="AC8" s="4" t="e">
        <f>H139+H140+H141+H142+H143+H144+H145+H146+H147+H148+H149+H150+H151+H152+H153+H154+H155+H156+H157+H158+H159+H160+H161+H162+H163+H164+H165+H166+H167+#REF!</f>
        <v>#REF!</v>
      </c>
      <c r="AD8" s="4" t="e">
        <f>J139+J140+J141+J142+J143+J144+J145+J146+J147+J148+J149+J150+J151+J152+J153+J154+J155+J156+J157+J158+J159+J160+J161+J162+J163+J164+J165+J166+J167+#REF!</f>
        <v>#REF!</v>
      </c>
      <c r="AE8" s="4" t="e">
        <f>L139+L140+L141+L142+L143+L144+L145+L146+L147+L148+L149+L150+L151+L152+L153+L154+L155+L156+L157+L158+L159+L160+L161+L162+L163+L164+L165+L166+L167+#REF!</f>
        <v>#REF!</v>
      </c>
    </row>
    <row r="9" spans="1:31" ht="24.95" customHeight="1">
      <c r="A9" s="19" t="s">
        <v>1208</v>
      </c>
      <c r="B9" s="19" t="s">
        <v>464</v>
      </c>
      <c r="C9" s="18" t="s">
        <v>1171</v>
      </c>
      <c r="D9" s="18" t="s">
        <v>681</v>
      </c>
      <c r="E9" s="20">
        <f t="shared" si="0"/>
        <v>0</v>
      </c>
      <c r="F9" s="20">
        <f t="shared" si="1"/>
        <v>0</v>
      </c>
      <c r="G9" s="20">
        <f>일위대가목록!F172</f>
        <v>0</v>
      </c>
      <c r="H9" s="20">
        <f t="shared" si="2"/>
        <v>0</v>
      </c>
      <c r="I9" s="20">
        <f>일위대가목록!G172</f>
        <v>0</v>
      </c>
      <c r="J9" s="20">
        <f t="shared" si="3"/>
        <v>0</v>
      </c>
      <c r="K9" s="20">
        <f>일위대가목록!H172</f>
        <v>0</v>
      </c>
      <c r="L9" s="20">
        <f t="shared" si="4"/>
        <v>0</v>
      </c>
      <c r="M9" s="52" t="s">
        <v>1117</v>
      </c>
      <c r="P9" t="s">
        <v>954</v>
      </c>
      <c r="Q9" t="s">
        <v>1117</v>
      </c>
      <c r="R9" t="s">
        <v>358</v>
      </c>
      <c r="T9" t="s">
        <v>719</v>
      </c>
      <c r="Z9" s="4">
        <f>H198+H199+H200+H201+H202+H203+H204+H205+H206+H207+H208+H209+H210+H211+H212+H213+H214+H215+H216+H217+H218+H219+H220+H221+H222+H223+H224+H225+H226+H227</f>
        <v>0</v>
      </c>
      <c r="AA9" s="4">
        <f>J198+J199+J200+J201+J202+J203+J204+J205+J206+J207+J208+J209+J210+J211+J212+J213+J214+J215+J216+J217+J218+J219+J220+J221+J222+J223+J224+J225+J226+J227</f>
        <v>0</v>
      </c>
      <c r="AB9" s="4">
        <f>L198+L199+L200+L201+L202+L203+L204+L205+L206+L207+L208+L209+L210+L211+L212+L213+L214+L215+L216+L217+L218+L219+L220+L221+L222+L223+L224+L225+L226+L227</f>
        <v>0</v>
      </c>
      <c r="AC9" s="4">
        <f>H168+H169+H170+H171+H172+H173+H174+H175+H176+H177+H178+H179+H180+H181+H182+H183+H184+H185+H186+H187+H188+H189+H190+H191+H192+H193+H194+H195+H196+H197</f>
        <v>0</v>
      </c>
      <c r="AD9" s="4">
        <f>J168+J169+J170+J171+J172+J173+J174+J175+J176+J177+J178+J179+J180+J181+J182+J183+J184+J185+J186+J187+J188+J189+J190+J191+J192+J193+J194+J195+J196+J197</f>
        <v>0</v>
      </c>
      <c r="AE9" s="4">
        <f>L168+L169+L170+L171+L172+L173+L174+L175+L176+L177+L178+L179+L180+L181+L182+L183+L184+L185+L186+L187+L188+L189+L190+L191+L192+L193+L194+L195+L196+L197</f>
        <v>0</v>
      </c>
    </row>
    <row r="10" spans="1:31" ht="24.95" customHeight="1">
      <c r="A10" s="19" t="s">
        <v>1209</v>
      </c>
      <c r="B10" s="19" t="s">
        <v>642</v>
      </c>
      <c r="C10" s="18" t="s">
        <v>1171</v>
      </c>
      <c r="D10" s="18" t="s">
        <v>681</v>
      </c>
      <c r="E10" s="20">
        <f t="shared" si="0"/>
        <v>0</v>
      </c>
      <c r="F10" s="20">
        <f t="shared" si="1"/>
        <v>0</v>
      </c>
      <c r="G10" s="20">
        <f>일위대가목록!F173</f>
        <v>0</v>
      </c>
      <c r="H10" s="20">
        <f t="shared" si="2"/>
        <v>0</v>
      </c>
      <c r="I10" s="20">
        <f>일위대가목록!G173</f>
        <v>0</v>
      </c>
      <c r="J10" s="20">
        <f t="shared" si="3"/>
        <v>0</v>
      </c>
      <c r="K10" s="20">
        <f>일위대가목록!H173</f>
        <v>0</v>
      </c>
      <c r="L10" s="20">
        <f t="shared" si="4"/>
        <v>0</v>
      </c>
      <c r="M10" s="52" t="s">
        <v>1117</v>
      </c>
      <c r="P10" t="s">
        <v>688</v>
      </c>
      <c r="Q10" t="s">
        <v>1117</v>
      </c>
      <c r="R10" t="s">
        <v>1060</v>
      </c>
      <c r="T10" t="s">
        <v>719</v>
      </c>
      <c r="Z10" s="4">
        <f>H230+H231+H232+H233+H234+H235+H236+H237+H238+H239+H240+H241+H242+H243+H244+H245+H246+H247+H248</f>
        <v>0</v>
      </c>
      <c r="AA10" s="4">
        <f>J230+J231+J232+J233+J234+J235+J236+J237+J238+J239+J240+J241+J242+J243+J244+J245+J246+J247+J248</f>
        <v>0</v>
      </c>
      <c r="AB10" s="4">
        <f>L230+L231+L232+L233+L234+L235+L236+L237+L238+L239+L240+L241+L242+L243+L244+L245+L246+L247+L248</f>
        <v>0</v>
      </c>
      <c r="AC10" s="4">
        <f>H198+H199+H200+H201+H202+H203+H204+H205+H206+H207+H208+H209+H210+H211+H212+H213+H214+H215+H216+H217+H218+H219+H220+H221+H222+H223+H224+H225+H226+H227</f>
        <v>0</v>
      </c>
      <c r="AD10" s="4">
        <f>J198+J199+J200+J201+J202+J203+J204+J205+J206+J207+J208+J209+J210+J211+J212+J213+J214+J215+J216+J217+J218+J219+J220+J221+J222+J223+J224+J225+J226+J227</f>
        <v>0</v>
      </c>
      <c r="AE10" s="4">
        <f>L198+L199+L200+L201+L202+L203+L204+L205+L206+L207+L208+L209+L210+L211+L212+L213+L214+L215+L216+L217+L218+L219+L220+L221+L222+L223+L224+L225+L226+L227</f>
        <v>0</v>
      </c>
    </row>
    <row r="11" spans="1:31" ht="24.95" customHeight="1">
      <c r="A11" s="19" t="s">
        <v>1210</v>
      </c>
      <c r="B11" s="19" t="s">
        <v>1025</v>
      </c>
      <c r="C11" s="18" t="s">
        <v>1171</v>
      </c>
      <c r="D11" s="18" t="s">
        <v>681</v>
      </c>
      <c r="E11" s="20">
        <f t="shared" si="0"/>
        <v>0</v>
      </c>
      <c r="F11" s="20">
        <f t="shared" si="1"/>
        <v>0</v>
      </c>
      <c r="G11" s="20">
        <f>일위대가목록!F174</f>
        <v>0</v>
      </c>
      <c r="H11" s="20">
        <f t="shared" si="2"/>
        <v>0</v>
      </c>
      <c r="I11" s="20">
        <f>일위대가목록!G174</f>
        <v>0</v>
      </c>
      <c r="J11" s="20">
        <f t="shared" si="3"/>
        <v>0</v>
      </c>
      <c r="K11" s="20">
        <f>일위대가목록!H174</f>
        <v>0</v>
      </c>
      <c r="L11" s="20">
        <f t="shared" si="4"/>
        <v>0</v>
      </c>
      <c r="M11" s="52" t="s">
        <v>1117</v>
      </c>
      <c r="P11" t="s">
        <v>407</v>
      </c>
      <c r="Q11" t="s">
        <v>1117</v>
      </c>
      <c r="R11" t="s">
        <v>547</v>
      </c>
      <c r="T11" t="s">
        <v>719</v>
      </c>
    </row>
    <row r="12" spans="1:31" ht="24.95" customHeight="1">
      <c r="A12" s="19" t="s">
        <v>1211</v>
      </c>
      <c r="B12" s="19" t="s">
        <v>1062</v>
      </c>
      <c r="C12" s="18" t="s">
        <v>1171</v>
      </c>
      <c r="D12" s="18" t="s">
        <v>681</v>
      </c>
      <c r="E12" s="20">
        <f t="shared" si="0"/>
        <v>0</v>
      </c>
      <c r="F12" s="20">
        <f t="shared" si="1"/>
        <v>0</v>
      </c>
      <c r="G12" s="20">
        <f>일위대가목록!F175</f>
        <v>0</v>
      </c>
      <c r="H12" s="20">
        <f t="shared" si="2"/>
        <v>0</v>
      </c>
      <c r="I12" s="20">
        <f>일위대가목록!G175</f>
        <v>0</v>
      </c>
      <c r="J12" s="20">
        <f t="shared" si="3"/>
        <v>0</v>
      </c>
      <c r="K12" s="20">
        <f>일위대가목록!H175</f>
        <v>0</v>
      </c>
      <c r="L12" s="20">
        <f t="shared" si="4"/>
        <v>0</v>
      </c>
      <c r="M12" s="52" t="s">
        <v>1117</v>
      </c>
      <c r="P12" t="s">
        <v>109</v>
      </c>
      <c r="Q12" t="s">
        <v>1117</v>
      </c>
      <c r="R12" t="s">
        <v>308</v>
      </c>
      <c r="T12" t="s">
        <v>719</v>
      </c>
    </row>
    <row r="13" spans="1:31" ht="24.95" customHeight="1">
      <c r="A13" s="19" t="s">
        <v>1212</v>
      </c>
      <c r="B13" s="19" t="s">
        <v>464</v>
      </c>
      <c r="C13" s="18" t="s">
        <v>1171</v>
      </c>
      <c r="D13" s="18" t="s">
        <v>208</v>
      </c>
      <c r="E13" s="20">
        <f t="shared" si="0"/>
        <v>0</v>
      </c>
      <c r="F13" s="20">
        <f t="shared" si="1"/>
        <v>0</v>
      </c>
      <c r="G13" s="20">
        <f>일위대가목록!F176</f>
        <v>0</v>
      </c>
      <c r="H13" s="20">
        <f t="shared" si="2"/>
        <v>0</v>
      </c>
      <c r="I13" s="20">
        <f>일위대가목록!G176</f>
        <v>0</v>
      </c>
      <c r="J13" s="20">
        <f t="shared" si="3"/>
        <v>0</v>
      </c>
      <c r="K13" s="20">
        <f>일위대가목록!H176</f>
        <v>0</v>
      </c>
      <c r="L13" s="20">
        <f t="shared" si="4"/>
        <v>0</v>
      </c>
      <c r="M13" s="52" t="s">
        <v>1117</v>
      </c>
      <c r="P13" t="s">
        <v>104</v>
      </c>
      <c r="Q13" t="s">
        <v>1117</v>
      </c>
      <c r="R13" t="s">
        <v>150</v>
      </c>
      <c r="T13" t="s">
        <v>719</v>
      </c>
    </row>
    <row r="14" spans="1:31" ht="24.95" customHeight="1">
      <c r="A14" s="19" t="s">
        <v>1212</v>
      </c>
      <c r="B14" s="19" t="s">
        <v>642</v>
      </c>
      <c r="C14" s="18" t="s">
        <v>1171</v>
      </c>
      <c r="D14" s="18" t="s">
        <v>208</v>
      </c>
      <c r="E14" s="20">
        <f t="shared" si="0"/>
        <v>0</v>
      </c>
      <c r="F14" s="20">
        <f t="shared" si="1"/>
        <v>0</v>
      </c>
      <c r="G14" s="20">
        <f>일위대가목록!F177</f>
        <v>0</v>
      </c>
      <c r="H14" s="20">
        <f t="shared" si="2"/>
        <v>0</v>
      </c>
      <c r="I14" s="20">
        <f>일위대가목록!G177</f>
        <v>0</v>
      </c>
      <c r="J14" s="20">
        <f t="shared" si="3"/>
        <v>0</v>
      </c>
      <c r="K14" s="20">
        <f>일위대가목록!H177</f>
        <v>0</v>
      </c>
      <c r="L14" s="20">
        <f t="shared" si="4"/>
        <v>0</v>
      </c>
      <c r="M14" s="52" t="s">
        <v>1117</v>
      </c>
      <c r="P14" t="s">
        <v>393</v>
      </c>
      <c r="Q14" t="s">
        <v>1117</v>
      </c>
      <c r="R14" t="s">
        <v>128</v>
      </c>
      <c r="T14" t="s">
        <v>719</v>
      </c>
    </row>
    <row r="15" spans="1:31" ht="24.95" customHeight="1">
      <c r="A15" s="19" t="s">
        <v>1212</v>
      </c>
      <c r="B15" s="19" t="s">
        <v>1025</v>
      </c>
      <c r="C15" s="18" t="s">
        <v>1171</v>
      </c>
      <c r="D15" s="18" t="s">
        <v>208</v>
      </c>
      <c r="E15" s="20">
        <f t="shared" si="0"/>
        <v>0</v>
      </c>
      <c r="F15" s="20">
        <f t="shared" si="1"/>
        <v>0</v>
      </c>
      <c r="G15" s="20">
        <f>일위대가목록!F178</f>
        <v>0</v>
      </c>
      <c r="H15" s="20">
        <f t="shared" si="2"/>
        <v>0</v>
      </c>
      <c r="I15" s="20">
        <f>일위대가목록!G178</f>
        <v>0</v>
      </c>
      <c r="J15" s="20">
        <f t="shared" si="3"/>
        <v>0</v>
      </c>
      <c r="K15" s="20">
        <f>일위대가목록!H178</f>
        <v>0</v>
      </c>
      <c r="L15" s="20">
        <f t="shared" si="4"/>
        <v>0</v>
      </c>
      <c r="M15" s="52" t="s">
        <v>1117</v>
      </c>
      <c r="P15" t="s">
        <v>684</v>
      </c>
      <c r="Q15" t="s">
        <v>1117</v>
      </c>
      <c r="R15" t="s">
        <v>569</v>
      </c>
      <c r="T15" t="s">
        <v>719</v>
      </c>
    </row>
    <row r="16" spans="1:31" ht="24.95" customHeight="1">
      <c r="A16" s="19" t="s">
        <v>1213</v>
      </c>
      <c r="B16" s="19" t="s">
        <v>464</v>
      </c>
      <c r="C16" s="18" t="s">
        <v>1171</v>
      </c>
      <c r="D16" s="18" t="s">
        <v>208</v>
      </c>
      <c r="E16" s="20">
        <f t="shared" si="0"/>
        <v>0</v>
      </c>
      <c r="F16" s="20">
        <f t="shared" si="1"/>
        <v>0</v>
      </c>
      <c r="G16" s="20">
        <f>일위대가목록!F179</f>
        <v>0</v>
      </c>
      <c r="H16" s="20">
        <f t="shared" si="2"/>
        <v>0</v>
      </c>
      <c r="I16" s="20">
        <f>일위대가목록!G179</f>
        <v>0</v>
      </c>
      <c r="J16" s="20">
        <f t="shared" si="3"/>
        <v>0</v>
      </c>
      <c r="K16" s="20">
        <f>일위대가목록!H179</f>
        <v>0</v>
      </c>
      <c r="L16" s="20">
        <f t="shared" si="4"/>
        <v>0</v>
      </c>
      <c r="M16" s="52" t="s">
        <v>1117</v>
      </c>
      <c r="P16" t="s">
        <v>944</v>
      </c>
      <c r="Q16" t="s">
        <v>1117</v>
      </c>
      <c r="R16" t="s">
        <v>879</v>
      </c>
      <c r="T16" t="s">
        <v>719</v>
      </c>
    </row>
    <row r="17" spans="1:20" ht="24.95" customHeight="1">
      <c r="A17" s="19" t="s">
        <v>1213</v>
      </c>
      <c r="B17" s="19" t="s">
        <v>642</v>
      </c>
      <c r="C17" s="18" t="s">
        <v>1171</v>
      </c>
      <c r="D17" s="18" t="s">
        <v>208</v>
      </c>
      <c r="E17" s="20">
        <f t="shared" si="0"/>
        <v>0</v>
      </c>
      <c r="F17" s="20">
        <f t="shared" si="1"/>
        <v>0</v>
      </c>
      <c r="G17" s="20">
        <f>일위대가목록!F180</f>
        <v>0</v>
      </c>
      <c r="H17" s="20">
        <f t="shared" si="2"/>
        <v>0</v>
      </c>
      <c r="I17" s="20">
        <f>일위대가목록!G180</f>
        <v>0</v>
      </c>
      <c r="J17" s="20">
        <f t="shared" si="3"/>
        <v>0</v>
      </c>
      <c r="K17" s="20">
        <f>일위대가목록!H180</f>
        <v>0</v>
      </c>
      <c r="L17" s="20">
        <f t="shared" si="4"/>
        <v>0</v>
      </c>
      <c r="M17" s="52" t="s">
        <v>1117</v>
      </c>
      <c r="P17" t="s">
        <v>75</v>
      </c>
      <c r="Q17" t="s">
        <v>1117</v>
      </c>
      <c r="R17" t="s">
        <v>575</v>
      </c>
      <c r="T17" t="s">
        <v>719</v>
      </c>
    </row>
    <row r="18" spans="1:20" ht="24.95" customHeight="1">
      <c r="A18" s="19" t="s">
        <v>1213</v>
      </c>
      <c r="B18" s="19" t="s">
        <v>1025</v>
      </c>
      <c r="C18" s="18" t="s">
        <v>1171</v>
      </c>
      <c r="D18" s="18" t="s">
        <v>208</v>
      </c>
      <c r="E18" s="20">
        <f t="shared" si="0"/>
        <v>0</v>
      </c>
      <c r="F18" s="20">
        <f t="shared" si="1"/>
        <v>0</v>
      </c>
      <c r="G18" s="20">
        <f>일위대가목록!F181</f>
        <v>0</v>
      </c>
      <c r="H18" s="20">
        <f t="shared" si="2"/>
        <v>0</v>
      </c>
      <c r="I18" s="20">
        <f>일위대가목록!G181</f>
        <v>0</v>
      </c>
      <c r="J18" s="20">
        <f t="shared" si="3"/>
        <v>0</v>
      </c>
      <c r="K18" s="20">
        <f>일위대가목록!H181</f>
        <v>0</v>
      </c>
      <c r="L18" s="20">
        <f t="shared" si="4"/>
        <v>0</v>
      </c>
      <c r="M18" s="52" t="s">
        <v>1117</v>
      </c>
      <c r="P18" t="s">
        <v>368</v>
      </c>
      <c r="Q18" t="s">
        <v>1117</v>
      </c>
      <c r="R18" t="s">
        <v>1029</v>
      </c>
      <c r="T18" t="s">
        <v>719</v>
      </c>
    </row>
    <row r="19" spans="1:20" ht="24.95" customHeight="1">
      <c r="A19" s="19" t="s">
        <v>1214</v>
      </c>
      <c r="B19" s="19" t="s">
        <v>1117</v>
      </c>
      <c r="C19" s="18" t="s">
        <v>1171</v>
      </c>
      <c r="D19" s="18" t="s">
        <v>493</v>
      </c>
      <c r="E19" s="20">
        <f t="shared" si="0"/>
        <v>0</v>
      </c>
      <c r="F19" s="20">
        <f t="shared" si="1"/>
        <v>0</v>
      </c>
      <c r="G19" s="20">
        <f>일위대가목록!F3</f>
        <v>0</v>
      </c>
      <c r="H19" s="20">
        <f t="shared" si="2"/>
        <v>0</v>
      </c>
      <c r="I19" s="20">
        <f>일위대가목록!G3</f>
        <v>0</v>
      </c>
      <c r="J19" s="20">
        <f t="shared" si="3"/>
        <v>0</v>
      </c>
      <c r="K19" s="20">
        <f>일위대가목록!H3</f>
        <v>0</v>
      </c>
      <c r="L19" s="20">
        <f t="shared" si="4"/>
        <v>0</v>
      </c>
      <c r="M19" s="52" t="s">
        <v>1117</v>
      </c>
      <c r="P19" t="s">
        <v>665</v>
      </c>
      <c r="Q19" t="s">
        <v>1117</v>
      </c>
      <c r="R19" t="s">
        <v>19</v>
      </c>
      <c r="T19" t="s">
        <v>948</v>
      </c>
    </row>
    <row r="20" spans="1:20" ht="24.95" customHeight="1">
      <c r="A20" s="19" t="s">
        <v>1215</v>
      </c>
      <c r="B20" s="19" t="s">
        <v>1117</v>
      </c>
      <c r="C20" s="18" t="s">
        <v>1171</v>
      </c>
      <c r="D20" s="18" t="s">
        <v>493</v>
      </c>
      <c r="E20" s="20">
        <f t="shared" si="0"/>
        <v>0</v>
      </c>
      <c r="F20" s="20">
        <f t="shared" si="1"/>
        <v>0</v>
      </c>
      <c r="G20" s="20">
        <f>일위대가목록!F4</f>
        <v>0</v>
      </c>
      <c r="H20" s="20">
        <f t="shared" si="2"/>
        <v>0</v>
      </c>
      <c r="I20" s="20">
        <f>일위대가목록!G4</f>
        <v>0</v>
      </c>
      <c r="J20" s="20">
        <f t="shared" si="3"/>
        <v>0</v>
      </c>
      <c r="K20" s="20">
        <f>일위대가목록!H4</f>
        <v>0</v>
      </c>
      <c r="L20" s="20">
        <f t="shared" si="4"/>
        <v>0</v>
      </c>
      <c r="M20" s="52" t="s">
        <v>1117</v>
      </c>
      <c r="P20" t="s">
        <v>928</v>
      </c>
      <c r="Q20" t="s">
        <v>1117</v>
      </c>
      <c r="R20" t="s">
        <v>668</v>
      </c>
      <c r="T20" t="s">
        <v>948</v>
      </c>
    </row>
    <row r="21" spans="1:20" ht="24.95" customHeight="1">
      <c r="A21" s="19" t="s">
        <v>1216</v>
      </c>
      <c r="B21" s="19" t="s">
        <v>1117</v>
      </c>
      <c r="C21" s="18" t="s">
        <v>1171</v>
      </c>
      <c r="D21" s="18" t="s">
        <v>727</v>
      </c>
      <c r="E21" s="20">
        <f t="shared" si="0"/>
        <v>0</v>
      </c>
      <c r="F21" s="20">
        <f t="shared" si="1"/>
        <v>0</v>
      </c>
      <c r="G21" s="20">
        <f>일위대가목록!F5</f>
        <v>0</v>
      </c>
      <c r="H21" s="20">
        <f t="shared" si="2"/>
        <v>0</v>
      </c>
      <c r="I21" s="20">
        <f>일위대가목록!G5</f>
        <v>0</v>
      </c>
      <c r="J21" s="20">
        <f t="shared" si="3"/>
        <v>0</v>
      </c>
      <c r="K21" s="20">
        <f>일위대가목록!H5</f>
        <v>0</v>
      </c>
      <c r="L21" s="20">
        <f t="shared" si="4"/>
        <v>0</v>
      </c>
      <c r="M21" s="52" t="s">
        <v>1117</v>
      </c>
      <c r="P21" t="s">
        <v>142</v>
      </c>
      <c r="Q21" t="s">
        <v>1117</v>
      </c>
      <c r="R21" t="s">
        <v>194</v>
      </c>
      <c r="T21" t="s">
        <v>948</v>
      </c>
    </row>
    <row r="22" spans="1:20" ht="24.95" customHeight="1">
      <c r="A22" s="19" t="s">
        <v>1217</v>
      </c>
      <c r="B22" s="19" t="s">
        <v>1117</v>
      </c>
      <c r="C22" s="18" t="s">
        <v>1171</v>
      </c>
      <c r="D22" s="18" t="s">
        <v>493</v>
      </c>
      <c r="E22" s="20">
        <f t="shared" si="0"/>
        <v>0</v>
      </c>
      <c r="F22" s="20">
        <f t="shared" si="1"/>
        <v>0</v>
      </c>
      <c r="G22" s="20">
        <f>일위대가목록!F6</f>
        <v>0</v>
      </c>
      <c r="H22" s="20">
        <f t="shared" si="2"/>
        <v>0</v>
      </c>
      <c r="I22" s="20">
        <f>일위대가목록!G6</f>
        <v>0</v>
      </c>
      <c r="J22" s="20">
        <f t="shared" si="3"/>
        <v>0</v>
      </c>
      <c r="K22" s="20">
        <f>일위대가목록!H6</f>
        <v>0</v>
      </c>
      <c r="L22" s="20">
        <f t="shared" si="4"/>
        <v>0</v>
      </c>
      <c r="M22" s="52" t="s">
        <v>1117</v>
      </c>
      <c r="P22" t="s">
        <v>428</v>
      </c>
      <c r="Q22" t="s">
        <v>1117</v>
      </c>
      <c r="R22" t="s">
        <v>589</v>
      </c>
      <c r="T22" t="s">
        <v>948</v>
      </c>
    </row>
    <row r="23" spans="1:20" ht="24.95" customHeight="1">
      <c r="A23" s="19" t="s">
        <v>1218</v>
      </c>
      <c r="B23" s="19" t="s">
        <v>1117</v>
      </c>
      <c r="C23" s="18" t="s">
        <v>1171</v>
      </c>
      <c r="D23" s="18" t="s">
        <v>727</v>
      </c>
      <c r="E23" s="20">
        <f t="shared" si="0"/>
        <v>0</v>
      </c>
      <c r="F23" s="20">
        <f t="shared" si="1"/>
        <v>0</v>
      </c>
      <c r="G23" s="20">
        <f>일위대가목록!F7</f>
        <v>0</v>
      </c>
      <c r="H23" s="20">
        <f t="shared" si="2"/>
        <v>0</v>
      </c>
      <c r="I23" s="20">
        <f>일위대가목록!G7</f>
        <v>0</v>
      </c>
      <c r="J23" s="20">
        <f t="shared" si="3"/>
        <v>0</v>
      </c>
      <c r="K23" s="20">
        <f>일위대가목록!H7</f>
        <v>0</v>
      </c>
      <c r="L23" s="20">
        <f t="shared" si="4"/>
        <v>0</v>
      </c>
      <c r="M23" s="52" t="s">
        <v>1117</v>
      </c>
      <c r="P23" t="s">
        <v>354</v>
      </c>
      <c r="Q23" t="s">
        <v>1117</v>
      </c>
      <c r="R23" t="s">
        <v>97</v>
      </c>
      <c r="T23" t="s">
        <v>948</v>
      </c>
    </row>
    <row r="24" spans="1:20" ht="24.95" customHeight="1">
      <c r="A24" s="19" t="s">
        <v>1219</v>
      </c>
      <c r="B24" s="19" t="s">
        <v>372</v>
      </c>
      <c r="C24" s="18" t="s">
        <v>1171</v>
      </c>
      <c r="D24" s="18" t="s">
        <v>1102</v>
      </c>
      <c r="E24" s="20">
        <f t="shared" si="0"/>
        <v>0</v>
      </c>
      <c r="F24" s="20">
        <f t="shared" si="1"/>
        <v>0</v>
      </c>
      <c r="G24" s="20">
        <f>일위대가목록!F8</f>
        <v>0</v>
      </c>
      <c r="H24" s="20">
        <f t="shared" si="2"/>
        <v>0</v>
      </c>
      <c r="I24" s="20">
        <f>일위대가목록!G8</f>
        <v>0</v>
      </c>
      <c r="J24" s="20">
        <f t="shared" si="3"/>
        <v>0</v>
      </c>
      <c r="K24" s="20">
        <f>일위대가목록!H8</f>
        <v>0</v>
      </c>
      <c r="L24" s="20">
        <f t="shared" si="4"/>
        <v>0</v>
      </c>
      <c r="M24" s="52" t="s">
        <v>1117</v>
      </c>
      <c r="P24" t="s">
        <v>59</v>
      </c>
      <c r="Q24" t="s">
        <v>1117</v>
      </c>
      <c r="R24" t="s">
        <v>977</v>
      </c>
      <c r="T24" t="s">
        <v>948</v>
      </c>
    </row>
    <row r="25" spans="1:20" ht="24.95" customHeight="1">
      <c r="A25" s="19" t="s">
        <v>1220</v>
      </c>
      <c r="B25" s="19" t="s">
        <v>1172</v>
      </c>
      <c r="C25" s="18" t="s">
        <v>1171</v>
      </c>
      <c r="D25" s="18" t="s">
        <v>1102</v>
      </c>
      <c r="E25" s="20">
        <f t="shared" si="0"/>
        <v>0</v>
      </c>
      <c r="F25" s="20">
        <f t="shared" si="1"/>
        <v>0</v>
      </c>
      <c r="G25" s="20">
        <f>일위대가목록!F9</f>
        <v>0</v>
      </c>
      <c r="H25" s="20">
        <f t="shared" si="2"/>
        <v>0</v>
      </c>
      <c r="I25" s="20">
        <f>일위대가목록!G9</f>
        <v>0</v>
      </c>
      <c r="J25" s="20">
        <f t="shared" si="3"/>
        <v>0</v>
      </c>
      <c r="K25" s="20">
        <f>일위대가목록!H9</f>
        <v>0</v>
      </c>
      <c r="L25" s="20">
        <f t="shared" si="4"/>
        <v>0</v>
      </c>
      <c r="M25" s="52" t="s">
        <v>1117</v>
      </c>
      <c r="P25" t="s">
        <v>908</v>
      </c>
      <c r="Q25" t="s">
        <v>1117</v>
      </c>
      <c r="R25" t="s">
        <v>600</v>
      </c>
      <c r="T25" t="s">
        <v>948</v>
      </c>
    </row>
    <row r="26" spans="1:20" ht="24.95" customHeight="1">
      <c r="A26" s="19" t="s">
        <v>1221</v>
      </c>
      <c r="B26" s="19" t="s">
        <v>622</v>
      </c>
      <c r="C26" s="18" t="s">
        <v>1171</v>
      </c>
      <c r="D26" s="18" t="s">
        <v>1102</v>
      </c>
      <c r="E26" s="20">
        <f t="shared" si="0"/>
        <v>0</v>
      </c>
      <c r="F26" s="20">
        <f t="shared" si="1"/>
        <v>0</v>
      </c>
      <c r="G26" s="20">
        <f>일위대가목록!F10</f>
        <v>0</v>
      </c>
      <c r="H26" s="20">
        <f t="shared" si="2"/>
        <v>0</v>
      </c>
      <c r="I26" s="20">
        <f>일위대가목록!G10</f>
        <v>0</v>
      </c>
      <c r="J26" s="20">
        <f t="shared" si="3"/>
        <v>0</v>
      </c>
      <c r="K26" s="20">
        <f>일위대가목록!H10</f>
        <v>0</v>
      </c>
      <c r="L26" s="20">
        <f t="shared" si="4"/>
        <v>0</v>
      </c>
      <c r="M26" s="52" t="s">
        <v>1117</v>
      </c>
      <c r="P26" t="s">
        <v>646</v>
      </c>
      <c r="Q26" t="s">
        <v>1117</v>
      </c>
      <c r="R26" t="s">
        <v>87</v>
      </c>
      <c r="T26" t="s">
        <v>948</v>
      </c>
    </row>
    <row r="27" spans="1:20" ht="24.95" customHeight="1">
      <c r="A27" s="19" t="s">
        <v>1222</v>
      </c>
      <c r="B27" s="19" t="s">
        <v>622</v>
      </c>
      <c r="C27" s="18" t="s">
        <v>1171</v>
      </c>
      <c r="D27" s="18" t="s">
        <v>1102</v>
      </c>
      <c r="E27" s="20">
        <f t="shared" si="0"/>
        <v>0</v>
      </c>
      <c r="F27" s="20">
        <f t="shared" si="1"/>
        <v>0</v>
      </c>
      <c r="G27" s="20">
        <f>일위대가목록!F11</f>
        <v>0</v>
      </c>
      <c r="H27" s="20">
        <f t="shared" si="2"/>
        <v>0</v>
      </c>
      <c r="I27" s="20">
        <f>일위대가목록!G11</f>
        <v>0</v>
      </c>
      <c r="J27" s="20">
        <f t="shared" si="3"/>
        <v>0</v>
      </c>
      <c r="K27" s="20">
        <f>일위대가목록!H11</f>
        <v>0</v>
      </c>
      <c r="L27" s="20">
        <f t="shared" si="4"/>
        <v>0</v>
      </c>
      <c r="M27" s="52" t="s">
        <v>1117</v>
      </c>
      <c r="P27" t="s">
        <v>339</v>
      </c>
      <c r="Q27" t="s">
        <v>1117</v>
      </c>
      <c r="R27" t="s">
        <v>755</v>
      </c>
      <c r="T27" t="s">
        <v>948</v>
      </c>
    </row>
    <row r="28" spans="1:20" ht="24.95" customHeight="1">
      <c r="A28" s="19" t="s">
        <v>1223</v>
      </c>
      <c r="B28" s="19" t="s">
        <v>366</v>
      </c>
      <c r="C28" s="18" t="s">
        <v>1171</v>
      </c>
      <c r="D28" s="18" t="s">
        <v>1102</v>
      </c>
      <c r="E28" s="20">
        <f t="shared" si="0"/>
        <v>0</v>
      </c>
      <c r="F28" s="20">
        <f t="shared" si="1"/>
        <v>0</v>
      </c>
      <c r="G28" s="20">
        <f>일위대가목록!F12</f>
        <v>0</v>
      </c>
      <c r="H28" s="20">
        <f t="shared" si="2"/>
        <v>0</v>
      </c>
      <c r="I28" s="20">
        <f>일위대가목록!G12</f>
        <v>0</v>
      </c>
      <c r="J28" s="20">
        <f t="shared" si="3"/>
        <v>0</v>
      </c>
      <c r="K28" s="20">
        <f>일위대가목록!H12</f>
        <v>0</v>
      </c>
      <c r="L28" s="20">
        <f t="shared" si="4"/>
        <v>0</v>
      </c>
      <c r="M28" s="52" t="s">
        <v>1117</v>
      </c>
      <c r="P28" t="s">
        <v>38</v>
      </c>
      <c r="Q28" t="s">
        <v>1117</v>
      </c>
      <c r="R28" t="s">
        <v>807</v>
      </c>
      <c r="T28" t="s">
        <v>948</v>
      </c>
    </row>
    <row r="29" spans="1:20" ht="24.95" customHeight="1">
      <c r="A29" s="19" t="s">
        <v>1224</v>
      </c>
      <c r="B29" s="19" t="s">
        <v>56</v>
      </c>
      <c r="C29" s="18" t="s">
        <v>1171</v>
      </c>
      <c r="D29" s="18" t="s">
        <v>1102</v>
      </c>
      <c r="E29" s="20">
        <f t="shared" si="0"/>
        <v>0</v>
      </c>
      <c r="F29" s="20">
        <f t="shared" si="1"/>
        <v>0</v>
      </c>
      <c r="G29" s="20">
        <f>일위대가목록!F13</f>
        <v>0</v>
      </c>
      <c r="H29" s="20">
        <f t="shared" si="2"/>
        <v>0</v>
      </c>
      <c r="I29" s="20">
        <f>일위대가목록!G13</f>
        <v>0</v>
      </c>
      <c r="J29" s="20">
        <f t="shared" si="3"/>
        <v>0</v>
      </c>
      <c r="K29" s="20">
        <f>일위대가목록!H13</f>
        <v>0</v>
      </c>
      <c r="L29" s="20">
        <f t="shared" si="4"/>
        <v>0</v>
      </c>
      <c r="M29" s="52" t="s">
        <v>1117</v>
      </c>
      <c r="P29" t="s">
        <v>901</v>
      </c>
      <c r="Q29" t="s">
        <v>1117</v>
      </c>
      <c r="R29" t="s">
        <v>1075</v>
      </c>
      <c r="T29" t="s">
        <v>948</v>
      </c>
    </row>
    <row r="30" spans="1:20" ht="24.95" customHeight="1">
      <c r="A30" s="19" t="s">
        <v>1225</v>
      </c>
      <c r="B30" s="19" t="s">
        <v>653</v>
      </c>
      <c r="C30" s="18" t="s">
        <v>1171</v>
      </c>
      <c r="D30" s="18" t="s">
        <v>493</v>
      </c>
      <c r="E30" s="20">
        <f t="shared" si="0"/>
        <v>0</v>
      </c>
      <c r="F30" s="20">
        <f t="shared" si="1"/>
        <v>0</v>
      </c>
      <c r="G30" s="20">
        <f>일위대가목록!F182</f>
        <v>0</v>
      </c>
      <c r="H30" s="20">
        <f t="shared" si="2"/>
        <v>0</v>
      </c>
      <c r="I30" s="20">
        <f>일위대가목록!G182</f>
        <v>0</v>
      </c>
      <c r="J30" s="20">
        <f t="shared" si="3"/>
        <v>0</v>
      </c>
      <c r="K30" s="20">
        <f>일위대가목록!H182</f>
        <v>0</v>
      </c>
      <c r="L30" s="20">
        <f t="shared" si="4"/>
        <v>0</v>
      </c>
      <c r="M30" s="52" t="s">
        <v>1117</v>
      </c>
      <c r="P30" t="s">
        <v>634</v>
      </c>
      <c r="Q30" t="s">
        <v>1117</v>
      </c>
      <c r="R30" t="s">
        <v>232</v>
      </c>
      <c r="T30" t="s">
        <v>719</v>
      </c>
    </row>
    <row r="31" spans="1:20" ht="24.95" customHeight="1">
      <c r="A31" s="19" t="s">
        <v>1225</v>
      </c>
      <c r="B31" s="19" t="s">
        <v>137</v>
      </c>
      <c r="C31" s="18" t="s">
        <v>1171</v>
      </c>
      <c r="D31" s="18" t="s">
        <v>493</v>
      </c>
      <c r="E31" s="20">
        <f t="shared" si="0"/>
        <v>0</v>
      </c>
      <c r="F31" s="20">
        <f t="shared" si="1"/>
        <v>0</v>
      </c>
      <c r="G31" s="20">
        <f>일위대가목록!F183</f>
        <v>0</v>
      </c>
      <c r="H31" s="20">
        <f t="shared" si="2"/>
        <v>0</v>
      </c>
      <c r="I31" s="20">
        <f>일위대가목록!G183</f>
        <v>0</v>
      </c>
      <c r="J31" s="20">
        <f t="shared" si="3"/>
        <v>0</v>
      </c>
      <c r="K31" s="20">
        <f>일위대가목록!H183</f>
        <v>0</v>
      </c>
      <c r="L31" s="20">
        <f t="shared" si="4"/>
        <v>0</v>
      </c>
      <c r="M31" s="52" t="s">
        <v>1117</v>
      </c>
      <c r="P31" t="s">
        <v>323</v>
      </c>
      <c r="Q31" t="s">
        <v>1117</v>
      </c>
      <c r="R31" t="s">
        <v>748</v>
      </c>
      <c r="T31" t="s">
        <v>719</v>
      </c>
    </row>
    <row r="32" spans="1:20" ht="24.95" customHeight="1">
      <c r="A32" s="19" t="s">
        <v>1226</v>
      </c>
      <c r="B32" s="19" t="s">
        <v>722</v>
      </c>
      <c r="C32" s="18" t="s">
        <v>1171</v>
      </c>
      <c r="D32" s="18" t="s">
        <v>241</v>
      </c>
      <c r="E32" s="20">
        <f t="shared" si="0"/>
        <v>0</v>
      </c>
      <c r="F32" s="20">
        <f t="shared" si="1"/>
        <v>0</v>
      </c>
      <c r="G32" s="20">
        <f>일위대가목록!F184</f>
        <v>0</v>
      </c>
      <c r="H32" s="20">
        <f t="shared" si="2"/>
        <v>0</v>
      </c>
      <c r="I32" s="20">
        <f>일위대가목록!G184</f>
        <v>0</v>
      </c>
      <c r="J32" s="20">
        <f t="shared" si="3"/>
        <v>0</v>
      </c>
      <c r="K32" s="20">
        <f>일위대가목록!H184</f>
        <v>0</v>
      </c>
      <c r="L32" s="20">
        <f t="shared" si="4"/>
        <v>0</v>
      </c>
      <c r="M32" s="52" t="s">
        <v>1117</v>
      </c>
      <c r="P32" t="s">
        <v>22</v>
      </c>
      <c r="Q32" t="s">
        <v>1117</v>
      </c>
      <c r="R32" t="s">
        <v>866</v>
      </c>
      <c r="T32" t="s">
        <v>719</v>
      </c>
    </row>
    <row r="33" spans="1:20" ht="24.95" customHeight="1">
      <c r="A33" s="19" t="s">
        <v>1226</v>
      </c>
      <c r="B33" s="19" t="s">
        <v>865</v>
      </c>
      <c r="C33" s="18" t="s">
        <v>1171</v>
      </c>
      <c r="D33" s="18" t="s">
        <v>241</v>
      </c>
      <c r="E33" s="20">
        <f t="shared" si="0"/>
        <v>0</v>
      </c>
      <c r="F33" s="20">
        <f t="shared" si="1"/>
        <v>0</v>
      </c>
      <c r="G33" s="20">
        <f>일위대가목록!F185</f>
        <v>0</v>
      </c>
      <c r="H33" s="20">
        <f t="shared" si="2"/>
        <v>0</v>
      </c>
      <c r="I33" s="20">
        <f>일위대가목록!G185</f>
        <v>0</v>
      </c>
      <c r="J33" s="20">
        <f t="shared" si="3"/>
        <v>0</v>
      </c>
      <c r="K33" s="20">
        <f>일위대가목록!H185</f>
        <v>0</v>
      </c>
      <c r="L33" s="20">
        <f t="shared" si="4"/>
        <v>0</v>
      </c>
      <c r="M33" s="52" t="s">
        <v>1117</v>
      </c>
      <c r="P33" t="s">
        <v>556</v>
      </c>
      <c r="Q33" t="s">
        <v>1117</v>
      </c>
      <c r="R33" t="s">
        <v>391</v>
      </c>
      <c r="T33" t="s">
        <v>719</v>
      </c>
    </row>
    <row r="34" spans="1:20" ht="24.95" customHeight="1">
      <c r="A34" s="19" t="s">
        <v>1226</v>
      </c>
      <c r="B34" s="19" t="s">
        <v>475</v>
      </c>
      <c r="C34" s="18" t="s">
        <v>1171</v>
      </c>
      <c r="D34" s="18" t="s">
        <v>241</v>
      </c>
      <c r="E34" s="20">
        <f t="shared" si="0"/>
        <v>0</v>
      </c>
      <c r="F34" s="20">
        <f t="shared" si="1"/>
        <v>0</v>
      </c>
      <c r="G34" s="20">
        <f>일위대가목록!F186</f>
        <v>0</v>
      </c>
      <c r="H34" s="20">
        <f t="shared" si="2"/>
        <v>0</v>
      </c>
      <c r="I34" s="20">
        <f>일위대가목록!G186</f>
        <v>0</v>
      </c>
      <c r="J34" s="20">
        <f t="shared" si="3"/>
        <v>0</v>
      </c>
      <c r="K34" s="20">
        <f>일위대가목록!H186</f>
        <v>0</v>
      </c>
      <c r="L34" s="20">
        <f t="shared" si="4"/>
        <v>0</v>
      </c>
      <c r="M34" s="52" t="s">
        <v>1117</v>
      </c>
      <c r="P34" t="s">
        <v>279</v>
      </c>
      <c r="Q34" t="s">
        <v>1117</v>
      </c>
      <c r="R34" t="s">
        <v>546</v>
      </c>
      <c r="T34" t="s">
        <v>719</v>
      </c>
    </row>
    <row r="35" spans="1:20" ht="24.95" customHeight="1">
      <c r="A35" s="19" t="s">
        <v>1226</v>
      </c>
      <c r="B35" s="19" t="s">
        <v>592</v>
      </c>
      <c r="C35" s="18" t="s">
        <v>1171</v>
      </c>
      <c r="D35" s="18" t="s">
        <v>241</v>
      </c>
      <c r="E35" s="20">
        <f t="shared" si="0"/>
        <v>0</v>
      </c>
      <c r="F35" s="20">
        <f t="shared" si="1"/>
        <v>0</v>
      </c>
      <c r="G35" s="20">
        <f>일위대가목록!F187</f>
        <v>0</v>
      </c>
      <c r="H35" s="20">
        <f t="shared" si="2"/>
        <v>0</v>
      </c>
      <c r="I35" s="20">
        <f>일위대가목록!G187</f>
        <v>0</v>
      </c>
      <c r="J35" s="20">
        <f t="shared" si="3"/>
        <v>0</v>
      </c>
      <c r="K35" s="20">
        <f>일위대가목록!H187</f>
        <v>0</v>
      </c>
      <c r="L35" s="20">
        <f t="shared" si="4"/>
        <v>0</v>
      </c>
      <c r="M35" s="52" t="s">
        <v>1117</v>
      </c>
      <c r="P35" t="s">
        <v>1095</v>
      </c>
      <c r="Q35" t="s">
        <v>1117</v>
      </c>
      <c r="R35" t="s">
        <v>967</v>
      </c>
      <c r="T35" t="s">
        <v>719</v>
      </c>
    </row>
    <row r="36" spans="1:20" ht="24.95" customHeight="1">
      <c r="A36" s="19" t="s">
        <v>1226</v>
      </c>
      <c r="B36" s="19" t="s">
        <v>452</v>
      </c>
      <c r="C36" s="18" t="s">
        <v>1171</v>
      </c>
      <c r="D36" s="18" t="s">
        <v>241</v>
      </c>
      <c r="E36" s="20">
        <f t="shared" si="0"/>
        <v>0</v>
      </c>
      <c r="F36" s="20">
        <f t="shared" si="1"/>
        <v>0</v>
      </c>
      <c r="G36" s="20">
        <f>일위대가목록!F188</f>
        <v>0</v>
      </c>
      <c r="H36" s="20">
        <f t="shared" si="2"/>
        <v>0</v>
      </c>
      <c r="I36" s="20">
        <f>일위대가목록!G188</f>
        <v>0</v>
      </c>
      <c r="J36" s="20">
        <f t="shared" si="3"/>
        <v>0</v>
      </c>
      <c r="K36" s="20">
        <f>일위대가목록!H188</f>
        <v>0</v>
      </c>
      <c r="L36" s="20">
        <f t="shared" si="4"/>
        <v>0</v>
      </c>
      <c r="M36" s="52" t="s">
        <v>1117</v>
      </c>
      <c r="P36" t="s">
        <v>828</v>
      </c>
      <c r="Q36" t="s">
        <v>1117</v>
      </c>
      <c r="R36" t="s">
        <v>359</v>
      </c>
      <c r="T36" t="s">
        <v>719</v>
      </c>
    </row>
    <row r="37" spans="1:20" ht="24.95" customHeight="1">
      <c r="A37" s="19" t="s">
        <v>1227</v>
      </c>
      <c r="B37" s="19" t="s">
        <v>732</v>
      </c>
      <c r="C37" s="18" t="s">
        <v>1171</v>
      </c>
      <c r="D37" s="18" t="s">
        <v>241</v>
      </c>
      <c r="E37" s="20">
        <f t="shared" si="0"/>
        <v>0</v>
      </c>
      <c r="F37" s="20">
        <f t="shared" si="1"/>
        <v>0</v>
      </c>
      <c r="G37" s="20">
        <f>일위대가목록!F189</f>
        <v>0</v>
      </c>
      <c r="H37" s="20">
        <f t="shared" si="2"/>
        <v>0</v>
      </c>
      <c r="I37" s="20">
        <f>일위대가목록!G189</f>
        <v>0</v>
      </c>
      <c r="J37" s="20">
        <f t="shared" si="3"/>
        <v>0</v>
      </c>
      <c r="K37" s="20">
        <f>일위대가목록!H189</f>
        <v>0</v>
      </c>
      <c r="L37" s="20">
        <f t="shared" si="4"/>
        <v>0</v>
      </c>
      <c r="M37" s="52" t="s">
        <v>1117</v>
      </c>
      <c r="P37" t="s">
        <v>576</v>
      </c>
      <c r="Q37" t="s">
        <v>1117</v>
      </c>
      <c r="R37" t="s">
        <v>466</v>
      </c>
      <c r="T37" t="s">
        <v>719</v>
      </c>
    </row>
    <row r="38" spans="1:20" ht="24.95" customHeight="1">
      <c r="A38" s="19" t="s">
        <v>1227</v>
      </c>
      <c r="B38" s="19" t="s">
        <v>932</v>
      </c>
      <c r="C38" s="18" t="s">
        <v>1171</v>
      </c>
      <c r="D38" s="18" t="s">
        <v>241</v>
      </c>
      <c r="E38" s="20">
        <f t="shared" si="0"/>
        <v>0</v>
      </c>
      <c r="F38" s="20">
        <f t="shared" si="1"/>
        <v>0</v>
      </c>
      <c r="G38" s="20">
        <f>일위대가목록!F190</f>
        <v>0</v>
      </c>
      <c r="H38" s="20">
        <f t="shared" si="2"/>
        <v>0</v>
      </c>
      <c r="I38" s="20">
        <f>일위대가목록!G190</f>
        <v>0</v>
      </c>
      <c r="J38" s="20">
        <f t="shared" si="3"/>
        <v>0</v>
      </c>
      <c r="K38" s="20">
        <f>일위대가목록!H190</f>
        <v>0</v>
      </c>
      <c r="L38" s="20">
        <f t="shared" si="4"/>
        <v>0</v>
      </c>
      <c r="M38" s="52" t="s">
        <v>1117</v>
      </c>
      <c r="P38" t="s">
        <v>299</v>
      </c>
      <c r="Q38" t="s">
        <v>1117</v>
      </c>
      <c r="R38" t="s">
        <v>955</v>
      </c>
      <c r="T38" t="s">
        <v>719</v>
      </c>
    </row>
    <row r="39" spans="1:20" ht="24.95" customHeight="1">
      <c r="A39" s="19" t="s">
        <v>1227</v>
      </c>
      <c r="B39" s="19" t="s">
        <v>100</v>
      </c>
      <c r="C39" s="18" t="s">
        <v>1171</v>
      </c>
      <c r="D39" s="18" t="s">
        <v>241</v>
      </c>
      <c r="E39" s="20">
        <f t="shared" si="0"/>
        <v>0</v>
      </c>
      <c r="F39" s="20">
        <f t="shared" si="1"/>
        <v>0</v>
      </c>
      <c r="G39" s="20">
        <f>일위대가목록!F191</f>
        <v>0</v>
      </c>
      <c r="H39" s="20">
        <f t="shared" si="2"/>
        <v>0</v>
      </c>
      <c r="I39" s="20">
        <f>일위대가목록!G191</f>
        <v>0</v>
      </c>
      <c r="J39" s="20">
        <f t="shared" si="3"/>
        <v>0</v>
      </c>
      <c r="K39" s="20">
        <f>일위대가목록!H191</f>
        <v>0</v>
      </c>
      <c r="L39" s="20">
        <f t="shared" si="4"/>
        <v>0</v>
      </c>
      <c r="M39" s="52" t="s">
        <v>1117</v>
      </c>
      <c r="P39" t="s">
        <v>1106</v>
      </c>
      <c r="Q39" t="s">
        <v>1117</v>
      </c>
      <c r="R39" t="s">
        <v>364</v>
      </c>
      <c r="T39" t="s">
        <v>719</v>
      </c>
    </row>
    <row r="40" spans="1:20" ht="24.95" customHeight="1">
      <c r="A40" s="19" t="s">
        <v>1227</v>
      </c>
      <c r="B40" s="19" t="s">
        <v>502</v>
      </c>
      <c r="C40" s="18" t="s">
        <v>1171</v>
      </c>
      <c r="D40" s="18" t="s">
        <v>241</v>
      </c>
      <c r="E40" s="20">
        <f t="shared" si="0"/>
        <v>0</v>
      </c>
      <c r="F40" s="20">
        <f t="shared" si="1"/>
        <v>0</v>
      </c>
      <c r="G40" s="20">
        <f>일위대가목록!F192</f>
        <v>0</v>
      </c>
      <c r="H40" s="20">
        <f t="shared" si="2"/>
        <v>0</v>
      </c>
      <c r="I40" s="20">
        <f>일위대가목록!G192</f>
        <v>0</v>
      </c>
      <c r="J40" s="20">
        <f t="shared" si="3"/>
        <v>0</v>
      </c>
      <c r="K40" s="20">
        <f>일위대가목록!H192</f>
        <v>0</v>
      </c>
      <c r="L40" s="20">
        <f t="shared" si="4"/>
        <v>0</v>
      </c>
      <c r="M40" s="52" t="s">
        <v>1117</v>
      </c>
      <c r="P40" t="s">
        <v>844</v>
      </c>
      <c r="Q40" t="s">
        <v>1117</v>
      </c>
      <c r="R40" t="s">
        <v>1046</v>
      </c>
      <c r="T40" t="s">
        <v>719</v>
      </c>
    </row>
    <row r="41" spans="1:20" ht="24.95" customHeight="1">
      <c r="A41" s="19" t="s">
        <v>1227</v>
      </c>
      <c r="B41" s="19" t="s">
        <v>992</v>
      </c>
      <c r="C41" s="18" t="s">
        <v>1171</v>
      </c>
      <c r="D41" s="18" t="s">
        <v>241</v>
      </c>
      <c r="E41" s="20">
        <f t="shared" si="0"/>
        <v>0</v>
      </c>
      <c r="F41" s="20">
        <f t="shared" si="1"/>
        <v>0</v>
      </c>
      <c r="G41" s="20">
        <f>일위대가목록!F193</f>
        <v>0</v>
      </c>
      <c r="H41" s="20">
        <f t="shared" si="2"/>
        <v>0</v>
      </c>
      <c r="I41" s="20">
        <f>일위대가목록!G193</f>
        <v>0</v>
      </c>
      <c r="J41" s="20">
        <f t="shared" si="3"/>
        <v>0</v>
      </c>
      <c r="K41" s="20">
        <f>일위대가목록!H193</f>
        <v>0</v>
      </c>
      <c r="L41" s="20">
        <f t="shared" si="4"/>
        <v>0</v>
      </c>
      <c r="M41" s="52" t="s">
        <v>1117</v>
      </c>
      <c r="P41" t="s">
        <v>528</v>
      </c>
      <c r="Q41" t="s">
        <v>1117</v>
      </c>
      <c r="R41" t="s">
        <v>555</v>
      </c>
      <c r="T41" t="s">
        <v>719</v>
      </c>
    </row>
    <row r="42" spans="1:20" ht="24.95" customHeight="1">
      <c r="A42" s="19" t="s">
        <v>1227</v>
      </c>
      <c r="B42" s="19" t="s">
        <v>1070</v>
      </c>
      <c r="C42" s="18" t="s">
        <v>1171</v>
      </c>
      <c r="D42" s="18" t="s">
        <v>241</v>
      </c>
      <c r="E42" s="20">
        <f t="shared" si="0"/>
        <v>0</v>
      </c>
      <c r="F42" s="20">
        <f t="shared" si="1"/>
        <v>0</v>
      </c>
      <c r="G42" s="20">
        <f>일위대가목록!F194</f>
        <v>0</v>
      </c>
      <c r="H42" s="20">
        <f t="shared" si="2"/>
        <v>0</v>
      </c>
      <c r="I42" s="20">
        <f>일위대가목록!G194</f>
        <v>0</v>
      </c>
      <c r="J42" s="20">
        <f t="shared" si="3"/>
        <v>0</v>
      </c>
      <c r="K42" s="20">
        <f>일위대가목록!H194</f>
        <v>0</v>
      </c>
      <c r="L42" s="20">
        <f t="shared" si="4"/>
        <v>0</v>
      </c>
      <c r="M42" s="52" t="s">
        <v>1117</v>
      </c>
      <c r="P42" t="s">
        <v>239</v>
      </c>
      <c r="Q42" t="s">
        <v>1117</v>
      </c>
      <c r="R42" t="s">
        <v>280</v>
      </c>
      <c r="T42" t="s">
        <v>719</v>
      </c>
    </row>
    <row r="43" spans="1:20" ht="24.95" customHeight="1">
      <c r="A43" s="19" t="s">
        <v>1227</v>
      </c>
      <c r="B43" s="19" t="s">
        <v>586</v>
      </c>
      <c r="C43" s="18" t="s">
        <v>1171</v>
      </c>
      <c r="D43" s="18" t="s">
        <v>241</v>
      </c>
      <c r="E43" s="20">
        <f t="shared" si="0"/>
        <v>0</v>
      </c>
      <c r="F43" s="20">
        <f t="shared" si="1"/>
        <v>0</v>
      </c>
      <c r="G43" s="20">
        <f>일위대가목록!F195</f>
        <v>0</v>
      </c>
      <c r="H43" s="20">
        <f t="shared" si="2"/>
        <v>0</v>
      </c>
      <c r="I43" s="20">
        <f>일위대가목록!G195</f>
        <v>0</v>
      </c>
      <c r="J43" s="20">
        <f t="shared" si="3"/>
        <v>0</v>
      </c>
      <c r="K43" s="20">
        <f>일위대가목록!H195</f>
        <v>0</v>
      </c>
      <c r="L43" s="20">
        <f t="shared" si="4"/>
        <v>0</v>
      </c>
      <c r="M43" s="52" t="s">
        <v>1117</v>
      </c>
      <c r="P43" t="s">
        <v>1110</v>
      </c>
      <c r="Q43" t="s">
        <v>1117</v>
      </c>
      <c r="R43" t="s">
        <v>584</v>
      </c>
      <c r="T43" t="s">
        <v>719</v>
      </c>
    </row>
    <row r="44" spans="1:20" ht="24.95" customHeight="1">
      <c r="A44" s="19" t="s">
        <v>1227</v>
      </c>
      <c r="B44" s="19" t="s">
        <v>338</v>
      </c>
      <c r="C44" s="18" t="s">
        <v>1171</v>
      </c>
      <c r="D44" s="18" t="s">
        <v>241</v>
      </c>
      <c r="E44" s="20">
        <f t="shared" si="0"/>
        <v>0</v>
      </c>
      <c r="F44" s="20">
        <f t="shared" si="1"/>
        <v>0</v>
      </c>
      <c r="G44" s="20">
        <f>일위대가목록!F196</f>
        <v>0</v>
      </c>
      <c r="H44" s="20">
        <f t="shared" si="2"/>
        <v>0</v>
      </c>
      <c r="I44" s="20">
        <f>일위대가목록!G196</f>
        <v>0</v>
      </c>
      <c r="J44" s="20">
        <f t="shared" si="3"/>
        <v>0</v>
      </c>
      <c r="K44" s="20">
        <f>일위대가목록!H196</f>
        <v>0</v>
      </c>
      <c r="L44" s="20">
        <f t="shared" si="4"/>
        <v>0</v>
      </c>
      <c r="M44" s="52" t="s">
        <v>1117</v>
      </c>
      <c r="P44" t="s">
        <v>851</v>
      </c>
      <c r="Q44" t="s">
        <v>1117</v>
      </c>
      <c r="R44" t="s">
        <v>111</v>
      </c>
      <c r="T44" t="s">
        <v>719</v>
      </c>
    </row>
    <row r="45" spans="1:20" ht="24.95" customHeight="1">
      <c r="A45" s="19" t="s">
        <v>1227</v>
      </c>
      <c r="B45" s="19" t="s">
        <v>297</v>
      </c>
      <c r="C45" s="18" t="s">
        <v>1171</v>
      </c>
      <c r="D45" s="18" t="s">
        <v>241</v>
      </c>
      <c r="E45" s="20">
        <f t="shared" si="0"/>
        <v>0</v>
      </c>
      <c r="F45" s="20">
        <f t="shared" si="1"/>
        <v>0</v>
      </c>
      <c r="G45" s="20">
        <f>일위대가목록!F197</f>
        <v>0</v>
      </c>
      <c r="H45" s="20">
        <f t="shared" si="2"/>
        <v>0</v>
      </c>
      <c r="I45" s="20">
        <f>일위대가목록!G197</f>
        <v>0</v>
      </c>
      <c r="J45" s="20">
        <f t="shared" si="3"/>
        <v>0</v>
      </c>
      <c r="K45" s="20">
        <f>일위대가목록!H197</f>
        <v>0</v>
      </c>
      <c r="L45" s="20">
        <f t="shared" si="4"/>
        <v>0</v>
      </c>
      <c r="M45" s="52" t="s">
        <v>1117</v>
      </c>
      <c r="P45" t="s">
        <v>560</v>
      </c>
      <c r="Q45" t="s">
        <v>1117</v>
      </c>
      <c r="R45" t="s">
        <v>817</v>
      </c>
      <c r="T45" t="s">
        <v>719</v>
      </c>
    </row>
    <row r="46" spans="1:20" ht="24.95" customHeight="1">
      <c r="A46" s="19" t="s">
        <v>1227</v>
      </c>
      <c r="B46" s="19" t="s">
        <v>640</v>
      </c>
      <c r="C46" s="18" t="s">
        <v>1171</v>
      </c>
      <c r="D46" s="18" t="s">
        <v>241</v>
      </c>
      <c r="E46" s="20">
        <f t="shared" si="0"/>
        <v>0</v>
      </c>
      <c r="F46" s="20">
        <f t="shared" si="1"/>
        <v>0</v>
      </c>
      <c r="G46" s="20">
        <f>일위대가목록!F198</f>
        <v>0</v>
      </c>
      <c r="H46" s="20">
        <f t="shared" si="2"/>
        <v>0</v>
      </c>
      <c r="I46" s="20">
        <f>일위대가목록!G198</f>
        <v>0</v>
      </c>
      <c r="J46" s="20">
        <f t="shared" si="3"/>
        <v>0</v>
      </c>
      <c r="K46" s="20">
        <f>일위대가목록!H198</f>
        <v>0</v>
      </c>
      <c r="L46" s="20">
        <f t="shared" si="4"/>
        <v>0</v>
      </c>
      <c r="M46" s="52" t="s">
        <v>1117</v>
      </c>
      <c r="P46" t="s">
        <v>296</v>
      </c>
      <c r="Q46" t="s">
        <v>1117</v>
      </c>
      <c r="R46" t="s">
        <v>174</v>
      </c>
      <c r="T46" t="s">
        <v>719</v>
      </c>
    </row>
    <row r="47" spans="1:20" ht="24.95" customHeight="1">
      <c r="A47" s="19" t="s">
        <v>1228</v>
      </c>
      <c r="B47" s="19" t="s">
        <v>158</v>
      </c>
      <c r="C47" s="18" t="s">
        <v>1171</v>
      </c>
      <c r="D47" s="18" t="s">
        <v>493</v>
      </c>
      <c r="E47" s="20">
        <f t="shared" si="0"/>
        <v>0</v>
      </c>
      <c r="F47" s="20">
        <f t="shared" si="1"/>
        <v>0</v>
      </c>
      <c r="G47" s="20">
        <f>일위대가목록!F14</f>
        <v>0</v>
      </c>
      <c r="H47" s="20">
        <f t="shared" si="2"/>
        <v>0</v>
      </c>
      <c r="I47" s="20">
        <f>일위대가목록!G14</f>
        <v>0</v>
      </c>
      <c r="J47" s="20">
        <f t="shared" si="3"/>
        <v>0</v>
      </c>
      <c r="K47" s="20">
        <f>일위대가목록!H14</f>
        <v>0</v>
      </c>
      <c r="L47" s="20">
        <f t="shared" si="4"/>
        <v>0</v>
      </c>
      <c r="M47" s="52" t="s">
        <v>1117</v>
      </c>
      <c r="P47" t="s">
        <v>1098</v>
      </c>
      <c r="Q47" t="s">
        <v>1117</v>
      </c>
      <c r="R47" t="s">
        <v>1005</v>
      </c>
      <c r="T47" t="s">
        <v>948</v>
      </c>
    </row>
    <row r="48" spans="1:20" ht="24.95" customHeight="1">
      <c r="A48" s="19" t="s">
        <v>1228</v>
      </c>
      <c r="B48" s="19" t="s">
        <v>231</v>
      </c>
      <c r="C48" s="18" t="s">
        <v>1171</v>
      </c>
      <c r="D48" s="18" t="s">
        <v>493</v>
      </c>
      <c r="E48" s="20">
        <f t="shared" si="0"/>
        <v>0</v>
      </c>
      <c r="F48" s="20">
        <f t="shared" si="1"/>
        <v>0</v>
      </c>
      <c r="G48" s="20">
        <f>일위대가목록!F15</f>
        <v>0</v>
      </c>
      <c r="H48" s="20">
        <f t="shared" si="2"/>
        <v>0</v>
      </c>
      <c r="I48" s="20">
        <f>일위대가목록!G15</f>
        <v>0</v>
      </c>
      <c r="J48" s="20">
        <f t="shared" si="3"/>
        <v>0</v>
      </c>
      <c r="K48" s="20">
        <f>일위대가목록!H15</f>
        <v>0</v>
      </c>
      <c r="L48" s="20">
        <f t="shared" si="4"/>
        <v>0</v>
      </c>
      <c r="M48" s="52" t="s">
        <v>1117</v>
      </c>
      <c r="P48" t="s">
        <v>838</v>
      </c>
      <c r="Q48" t="s">
        <v>1117</v>
      </c>
      <c r="R48" t="s">
        <v>168</v>
      </c>
      <c r="T48" t="s">
        <v>948</v>
      </c>
    </row>
    <row r="49" spans="1:20" ht="24.95" customHeight="1">
      <c r="A49" s="19" t="s">
        <v>1228</v>
      </c>
      <c r="B49" s="19" t="s">
        <v>251</v>
      </c>
      <c r="C49" s="18" t="s">
        <v>1171</v>
      </c>
      <c r="D49" s="18" t="s">
        <v>493</v>
      </c>
      <c r="E49" s="20">
        <f t="shared" si="0"/>
        <v>0</v>
      </c>
      <c r="F49" s="20">
        <f t="shared" si="1"/>
        <v>0</v>
      </c>
      <c r="G49" s="20">
        <f>일위대가목록!F16</f>
        <v>0</v>
      </c>
      <c r="H49" s="20">
        <f t="shared" si="2"/>
        <v>0</v>
      </c>
      <c r="I49" s="20">
        <f>일위대가목록!G16</f>
        <v>0</v>
      </c>
      <c r="J49" s="20">
        <f t="shared" si="3"/>
        <v>0</v>
      </c>
      <c r="K49" s="20">
        <f>일위대가목록!H16</f>
        <v>0</v>
      </c>
      <c r="L49" s="20">
        <f t="shared" si="4"/>
        <v>0</v>
      </c>
      <c r="M49" s="52" t="s">
        <v>1117</v>
      </c>
      <c r="P49" t="s">
        <v>548</v>
      </c>
      <c r="Q49" t="s">
        <v>1117</v>
      </c>
      <c r="R49" t="s">
        <v>703</v>
      </c>
      <c r="T49" t="s">
        <v>948</v>
      </c>
    </row>
    <row r="50" spans="1:20" ht="24.95" customHeight="1">
      <c r="A50" s="19" t="s">
        <v>1229</v>
      </c>
      <c r="B50" s="19" t="s">
        <v>158</v>
      </c>
      <c r="C50" s="18" t="s">
        <v>1171</v>
      </c>
      <c r="D50" s="18" t="s">
        <v>493</v>
      </c>
      <c r="E50" s="20">
        <f t="shared" si="0"/>
        <v>0</v>
      </c>
      <c r="F50" s="20">
        <f t="shared" si="1"/>
        <v>0</v>
      </c>
      <c r="G50" s="20">
        <f>일위대가목록!F17</f>
        <v>0</v>
      </c>
      <c r="H50" s="20">
        <f t="shared" si="2"/>
        <v>0</v>
      </c>
      <c r="I50" s="20">
        <f>일위대가목록!G17</f>
        <v>0</v>
      </c>
      <c r="J50" s="20">
        <f t="shared" si="3"/>
        <v>0</v>
      </c>
      <c r="K50" s="20">
        <f>일위대가목록!H17</f>
        <v>0</v>
      </c>
      <c r="L50" s="20">
        <f t="shared" si="4"/>
        <v>0</v>
      </c>
      <c r="M50" s="52" t="s">
        <v>1117</v>
      </c>
      <c r="P50" t="s">
        <v>276</v>
      </c>
      <c r="Q50" t="s">
        <v>1117</v>
      </c>
      <c r="R50" t="s">
        <v>523</v>
      </c>
      <c r="T50" t="s">
        <v>948</v>
      </c>
    </row>
    <row r="51" spans="1:20" ht="24.95" customHeight="1">
      <c r="A51" s="19" t="s">
        <v>1229</v>
      </c>
      <c r="B51" s="19" t="s">
        <v>231</v>
      </c>
      <c r="C51" s="18" t="s">
        <v>1171</v>
      </c>
      <c r="D51" s="18" t="s">
        <v>493</v>
      </c>
      <c r="E51" s="20">
        <f t="shared" si="0"/>
        <v>0</v>
      </c>
      <c r="F51" s="20">
        <f t="shared" si="1"/>
        <v>0</v>
      </c>
      <c r="G51" s="20">
        <f>일위대가목록!F18</f>
        <v>0</v>
      </c>
      <c r="H51" s="20">
        <f t="shared" si="2"/>
        <v>0</v>
      </c>
      <c r="I51" s="20">
        <f>일위대가목록!G18</f>
        <v>0</v>
      </c>
      <c r="J51" s="20">
        <f t="shared" si="3"/>
        <v>0</v>
      </c>
      <c r="K51" s="20">
        <f>일위대가목록!H18</f>
        <v>0</v>
      </c>
      <c r="L51" s="20">
        <f t="shared" si="4"/>
        <v>0</v>
      </c>
      <c r="M51" s="52" t="s">
        <v>1117</v>
      </c>
      <c r="P51" t="s">
        <v>1087</v>
      </c>
      <c r="Q51" t="s">
        <v>1117</v>
      </c>
      <c r="R51" t="s">
        <v>1010</v>
      </c>
      <c r="T51" t="s">
        <v>948</v>
      </c>
    </row>
    <row r="52" spans="1:20" ht="24.95" customHeight="1">
      <c r="A52" s="19" t="s">
        <v>1229</v>
      </c>
      <c r="B52" s="19" t="s">
        <v>251</v>
      </c>
      <c r="C52" s="18" t="s">
        <v>1171</v>
      </c>
      <c r="D52" s="18" t="s">
        <v>493</v>
      </c>
      <c r="E52" s="20">
        <f t="shared" si="0"/>
        <v>0</v>
      </c>
      <c r="F52" s="20">
        <f t="shared" si="1"/>
        <v>0</v>
      </c>
      <c r="G52" s="20">
        <f>일위대가목록!F19</f>
        <v>0</v>
      </c>
      <c r="H52" s="20">
        <f t="shared" si="2"/>
        <v>0</v>
      </c>
      <c r="I52" s="20">
        <f>일위대가목록!G19</f>
        <v>0</v>
      </c>
      <c r="J52" s="20">
        <f t="shared" si="3"/>
        <v>0</v>
      </c>
      <c r="K52" s="20">
        <f>일위대가목록!H19</f>
        <v>0</v>
      </c>
      <c r="L52" s="20">
        <f t="shared" si="4"/>
        <v>0</v>
      </c>
      <c r="M52" s="52" t="s">
        <v>1117</v>
      </c>
      <c r="P52" t="s">
        <v>827</v>
      </c>
      <c r="Q52" t="s">
        <v>1117</v>
      </c>
      <c r="R52" t="s">
        <v>442</v>
      </c>
      <c r="T52" t="s">
        <v>948</v>
      </c>
    </row>
    <row r="53" spans="1:20" ht="24.95" customHeight="1">
      <c r="A53" s="19" t="s">
        <v>1230</v>
      </c>
      <c r="B53" s="19" t="s">
        <v>952</v>
      </c>
      <c r="C53" s="18" t="s">
        <v>1171</v>
      </c>
      <c r="D53" s="18" t="s">
        <v>493</v>
      </c>
      <c r="E53" s="20">
        <f t="shared" si="0"/>
        <v>0</v>
      </c>
      <c r="F53" s="20">
        <f t="shared" si="1"/>
        <v>0</v>
      </c>
      <c r="G53" s="20">
        <f>일위대가목록!F20</f>
        <v>0</v>
      </c>
      <c r="H53" s="20">
        <f t="shared" si="2"/>
        <v>0</v>
      </c>
      <c r="I53" s="20">
        <f>일위대가목록!G20</f>
        <v>0</v>
      </c>
      <c r="J53" s="20">
        <f t="shared" si="3"/>
        <v>0</v>
      </c>
      <c r="K53" s="20">
        <f>일위대가목록!H20</f>
        <v>0</v>
      </c>
      <c r="L53" s="20">
        <f t="shared" si="4"/>
        <v>0</v>
      </c>
      <c r="M53" s="52" t="s">
        <v>1117</v>
      </c>
      <c r="P53" t="s">
        <v>897</v>
      </c>
      <c r="Q53" t="s">
        <v>1117</v>
      </c>
      <c r="R53" t="s">
        <v>903</v>
      </c>
      <c r="T53" t="s">
        <v>948</v>
      </c>
    </row>
    <row r="54" spans="1:20" ht="24.95" customHeight="1">
      <c r="A54" s="19" t="s">
        <v>1230</v>
      </c>
      <c r="B54" s="19" t="s">
        <v>813</v>
      </c>
      <c r="C54" s="18" t="s">
        <v>1171</v>
      </c>
      <c r="D54" s="18" t="s">
        <v>493</v>
      </c>
      <c r="E54" s="20">
        <f t="shared" si="0"/>
        <v>0</v>
      </c>
      <c r="F54" s="20">
        <f t="shared" si="1"/>
        <v>0</v>
      </c>
      <c r="G54" s="20">
        <f>일위대가목록!F21</f>
        <v>0</v>
      </c>
      <c r="H54" s="20">
        <f t="shared" si="2"/>
        <v>0</v>
      </c>
      <c r="I54" s="20">
        <f>일위대가목록!G21</f>
        <v>0</v>
      </c>
      <c r="J54" s="20">
        <f t="shared" si="3"/>
        <v>0</v>
      </c>
      <c r="K54" s="20">
        <f>일위대가목록!H21</f>
        <v>0</v>
      </c>
      <c r="L54" s="20">
        <f t="shared" si="4"/>
        <v>0</v>
      </c>
      <c r="M54" s="52" t="s">
        <v>1117</v>
      </c>
      <c r="P54" t="s">
        <v>617</v>
      </c>
      <c r="Q54" t="s">
        <v>1117</v>
      </c>
      <c r="R54" t="s">
        <v>436</v>
      </c>
      <c r="T54" t="s">
        <v>948</v>
      </c>
    </row>
    <row r="55" spans="1:20" ht="24.95" customHeight="1">
      <c r="A55" s="19" t="s">
        <v>1230</v>
      </c>
      <c r="B55" s="19" t="s">
        <v>751</v>
      </c>
      <c r="C55" s="18" t="s">
        <v>1171</v>
      </c>
      <c r="D55" s="18" t="s">
        <v>493</v>
      </c>
      <c r="E55" s="20">
        <f t="shared" si="0"/>
        <v>0</v>
      </c>
      <c r="F55" s="20">
        <f t="shared" si="1"/>
        <v>0</v>
      </c>
      <c r="G55" s="20">
        <f>일위대가목록!F22</f>
        <v>0</v>
      </c>
      <c r="H55" s="20">
        <f t="shared" si="2"/>
        <v>0</v>
      </c>
      <c r="I55" s="20">
        <f>일위대가목록!G22</f>
        <v>0</v>
      </c>
      <c r="J55" s="20">
        <f t="shared" si="3"/>
        <v>0</v>
      </c>
      <c r="K55" s="20">
        <f>일위대가목록!H22</f>
        <v>0</v>
      </c>
      <c r="L55" s="20">
        <f t="shared" si="4"/>
        <v>0</v>
      </c>
      <c r="M55" s="52" t="s">
        <v>1117</v>
      </c>
      <c r="P55" t="s">
        <v>349</v>
      </c>
      <c r="Q55" t="s">
        <v>1117</v>
      </c>
      <c r="R55" t="s">
        <v>1108</v>
      </c>
      <c r="T55" t="s">
        <v>948</v>
      </c>
    </row>
    <row r="56" spans="1:20" ht="24.95" customHeight="1">
      <c r="A56" s="19" t="s">
        <v>1231</v>
      </c>
      <c r="B56" s="19" t="s">
        <v>78</v>
      </c>
      <c r="C56" s="18" t="s">
        <v>1171</v>
      </c>
      <c r="D56" s="18" t="s">
        <v>681</v>
      </c>
      <c r="E56" s="20">
        <f t="shared" si="0"/>
        <v>0</v>
      </c>
      <c r="F56" s="20">
        <f t="shared" si="1"/>
        <v>0</v>
      </c>
      <c r="G56" s="20">
        <f>일위대가목록!F23</f>
        <v>0</v>
      </c>
      <c r="H56" s="20">
        <f t="shared" si="2"/>
        <v>0</v>
      </c>
      <c r="I56" s="20">
        <f>일위대가목록!G23</f>
        <v>0</v>
      </c>
      <c r="J56" s="20">
        <f t="shared" si="3"/>
        <v>0</v>
      </c>
      <c r="K56" s="20">
        <f>일위대가목록!H23</f>
        <v>0</v>
      </c>
      <c r="L56" s="20">
        <f t="shared" si="4"/>
        <v>0</v>
      </c>
      <c r="M56" s="52" t="s">
        <v>1117</v>
      </c>
      <c r="P56" t="s">
        <v>41</v>
      </c>
      <c r="Q56" t="s">
        <v>1117</v>
      </c>
      <c r="R56" t="s">
        <v>1034</v>
      </c>
      <c r="T56" t="s">
        <v>948</v>
      </c>
    </row>
    <row r="57" spans="1:20" ht="24.95" customHeight="1">
      <c r="A57" s="19" t="s">
        <v>1231</v>
      </c>
      <c r="B57" s="19" t="s">
        <v>752</v>
      </c>
      <c r="C57" s="18" t="s">
        <v>1171</v>
      </c>
      <c r="D57" s="18" t="s">
        <v>681</v>
      </c>
      <c r="E57" s="20">
        <f t="shared" si="0"/>
        <v>0</v>
      </c>
      <c r="F57" s="20">
        <f t="shared" si="1"/>
        <v>0</v>
      </c>
      <c r="G57" s="20">
        <f>일위대가목록!F24</f>
        <v>0</v>
      </c>
      <c r="H57" s="20">
        <f t="shared" si="2"/>
        <v>0</v>
      </c>
      <c r="I57" s="20">
        <f>일위대가목록!G24</f>
        <v>0</v>
      </c>
      <c r="J57" s="20">
        <f t="shared" si="3"/>
        <v>0</v>
      </c>
      <c r="K57" s="20">
        <f>일위대가목록!H24</f>
        <v>0</v>
      </c>
      <c r="L57" s="20">
        <f t="shared" si="4"/>
        <v>0</v>
      </c>
      <c r="M57" s="52" t="s">
        <v>1117</v>
      </c>
      <c r="P57" t="s">
        <v>907</v>
      </c>
      <c r="Q57" t="s">
        <v>1117</v>
      </c>
      <c r="R57" t="s">
        <v>66</v>
      </c>
      <c r="T57" t="s">
        <v>948</v>
      </c>
    </row>
    <row r="58" spans="1:20" ht="24.95" customHeight="1">
      <c r="A58" s="19" t="s">
        <v>1231</v>
      </c>
      <c r="B58" s="19" t="s">
        <v>1051</v>
      </c>
      <c r="C58" s="18" t="s">
        <v>1171</v>
      </c>
      <c r="D58" s="18" t="s">
        <v>681</v>
      </c>
      <c r="E58" s="20">
        <f t="shared" si="0"/>
        <v>0</v>
      </c>
      <c r="F58" s="20">
        <f t="shared" si="1"/>
        <v>0</v>
      </c>
      <c r="G58" s="20">
        <f>일위대가목록!F25</f>
        <v>0</v>
      </c>
      <c r="H58" s="20">
        <f t="shared" si="2"/>
        <v>0</v>
      </c>
      <c r="I58" s="20">
        <f>일위대가목록!G25</f>
        <v>0</v>
      </c>
      <c r="J58" s="20">
        <f t="shared" si="3"/>
        <v>0</v>
      </c>
      <c r="K58" s="20">
        <f>일위대가목록!H25</f>
        <v>0</v>
      </c>
      <c r="L58" s="20">
        <f t="shared" si="4"/>
        <v>0</v>
      </c>
      <c r="M58" s="52" t="s">
        <v>1117</v>
      </c>
      <c r="P58" t="s">
        <v>641</v>
      </c>
      <c r="Q58" t="s">
        <v>1117</v>
      </c>
      <c r="R58" t="s">
        <v>689</v>
      </c>
      <c r="T58" t="s">
        <v>948</v>
      </c>
    </row>
    <row r="59" spans="1:20" ht="24.95" customHeight="1">
      <c r="A59" s="19" t="s">
        <v>1231</v>
      </c>
      <c r="B59" s="19" t="s">
        <v>175</v>
      </c>
      <c r="C59" s="18" t="s">
        <v>1171</v>
      </c>
      <c r="D59" s="18" t="s">
        <v>681</v>
      </c>
      <c r="E59" s="20">
        <f t="shared" si="0"/>
        <v>0</v>
      </c>
      <c r="F59" s="20">
        <f t="shared" si="1"/>
        <v>0</v>
      </c>
      <c r="G59" s="20">
        <f>일위대가목록!F26</f>
        <v>0</v>
      </c>
      <c r="H59" s="20">
        <f t="shared" si="2"/>
        <v>0</v>
      </c>
      <c r="I59" s="20">
        <f>일위대가목록!G26</f>
        <v>0</v>
      </c>
      <c r="J59" s="20">
        <f t="shared" si="3"/>
        <v>0</v>
      </c>
      <c r="K59" s="20">
        <f>일위대가목록!H26</f>
        <v>0</v>
      </c>
      <c r="L59" s="20">
        <f t="shared" si="4"/>
        <v>0</v>
      </c>
      <c r="M59" s="52" t="s">
        <v>1117</v>
      </c>
      <c r="P59" t="s">
        <v>365</v>
      </c>
      <c r="Q59" t="s">
        <v>1117</v>
      </c>
      <c r="R59" t="s">
        <v>173</v>
      </c>
      <c r="T59" t="s">
        <v>948</v>
      </c>
    </row>
    <row r="60" spans="1:20" ht="24.95" customHeight="1">
      <c r="A60" s="19" t="s">
        <v>1231</v>
      </c>
      <c r="B60" s="19" t="s">
        <v>13</v>
      </c>
      <c r="C60" s="18" t="s">
        <v>1171</v>
      </c>
      <c r="D60" s="18" t="s">
        <v>681</v>
      </c>
      <c r="E60" s="20">
        <f t="shared" si="0"/>
        <v>0</v>
      </c>
      <c r="F60" s="20">
        <f t="shared" si="1"/>
        <v>0</v>
      </c>
      <c r="G60" s="20">
        <f>일위대가목록!F27</f>
        <v>0</v>
      </c>
      <c r="H60" s="20">
        <f t="shared" si="2"/>
        <v>0</v>
      </c>
      <c r="I60" s="20">
        <f>일위대가목록!G27</f>
        <v>0</v>
      </c>
      <c r="J60" s="20">
        <f t="shared" si="3"/>
        <v>0</v>
      </c>
      <c r="K60" s="20">
        <f>일위대가목록!H27</f>
        <v>0</v>
      </c>
      <c r="L60" s="20">
        <f t="shared" si="4"/>
        <v>0</v>
      </c>
      <c r="M60" s="52" t="s">
        <v>1117</v>
      </c>
      <c r="P60" t="s">
        <v>67</v>
      </c>
      <c r="Q60" t="s">
        <v>1117</v>
      </c>
      <c r="R60" t="s">
        <v>814</v>
      </c>
      <c r="T60" t="s">
        <v>948</v>
      </c>
    </row>
    <row r="61" spans="1:20" ht="24.95" customHeight="1">
      <c r="A61" s="19" t="s">
        <v>1231</v>
      </c>
      <c r="B61" s="19" t="s">
        <v>72</v>
      </c>
      <c r="C61" s="18" t="s">
        <v>1171</v>
      </c>
      <c r="D61" s="18" t="s">
        <v>681</v>
      </c>
      <c r="E61" s="20">
        <f t="shared" si="0"/>
        <v>0</v>
      </c>
      <c r="F61" s="20">
        <f t="shared" si="1"/>
        <v>0</v>
      </c>
      <c r="G61" s="20">
        <f>일위대가목록!F28</f>
        <v>0</v>
      </c>
      <c r="H61" s="20">
        <f t="shared" si="2"/>
        <v>0</v>
      </c>
      <c r="I61" s="20">
        <f>일위대가목록!G28</f>
        <v>0</v>
      </c>
      <c r="J61" s="20">
        <f t="shared" si="3"/>
        <v>0</v>
      </c>
      <c r="K61" s="20">
        <f>일위대가목록!H28</f>
        <v>0</v>
      </c>
      <c r="L61" s="20">
        <f t="shared" si="4"/>
        <v>0</v>
      </c>
      <c r="M61" s="52" t="s">
        <v>1117</v>
      </c>
      <c r="P61" t="s">
        <v>861</v>
      </c>
      <c r="Q61" t="s">
        <v>1117</v>
      </c>
      <c r="R61" t="s">
        <v>117</v>
      </c>
      <c r="T61" t="s">
        <v>948</v>
      </c>
    </row>
    <row r="62" spans="1:20" ht="24.95" customHeight="1">
      <c r="A62" s="19" t="s">
        <v>1231</v>
      </c>
      <c r="B62" s="19" t="s">
        <v>536</v>
      </c>
      <c r="C62" s="18" t="s">
        <v>1171</v>
      </c>
      <c r="D62" s="18" t="s">
        <v>681</v>
      </c>
      <c r="E62" s="20">
        <f t="shared" si="0"/>
        <v>0</v>
      </c>
      <c r="F62" s="20">
        <f t="shared" si="1"/>
        <v>0</v>
      </c>
      <c r="G62" s="20">
        <f>일위대가목록!F29</f>
        <v>0</v>
      </c>
      <c r="H62" s="20">
        <f t="shared" si="2"/>
        <v>0</v>
      </c>
      <c r="I62" s="20">
        <f>일위대가목록!G29</f>
        <v>0</v>
      </c>
      <c r="J62" s="20">
        <f t="shared" si="3"/>
        <v>0</v>
      </c>
      <c r="K62" s="20">
        <f>일위대가목록!H29</f>
        <v>0</v>
      </c>
      <c r="L62" s="20">
        <f t="shared" si="4"/>
        <v>0</v>
      </c>
      <c r="M62" s="52" t="s">
        <v>1117</v>
      </c>
      <c r="P62" t="s">
        <v>582</v>
      </c>
      <c r="Q62" t="s">
        <v>1117</v>
      </c>
      <c r="R62" t="s">
        <v>765</v>
      </c>
      <c r="T62" t="s">
        <v>948</v>
      </c>
    </row>
    <row r="63" spans="1:20" ht="24.95" customHeight="1">
      <c r="A63" s="19" t="s">
        <v>1232</v>
      </c>
      <c r="B63" s="19" t="s">
        <v>457</v>
      </c>
      <c r="C63" s="18" t="s">
        <v>1171</v>
      </c>
      <c r="D63" s="18" t="s">
        <v>534</v>
      </c>
      <c r="E63" s="20">
        <f t="shared" si="0"/>
        <v>0</v>
      </c>
      <c r="F63" s="20">
        <f t="shared" si="1"/>
        <v>0</v>
      </c>
      <c r="G63" s="20">
        <f>일위대가목록!F30</f>
        <v>0</v>
      </c>
      <c r="H63" s="20">
        <f t="shared" si="2"/>
        <v>0</v>
      </c>
      <c r="I63" s="20">
        <f>일위대가목록!G30</f>
        <v>0</v>
      </c>
      <c r="J63" s="20">
        <f t="shared" si="3"/>
        <v>0</v>
      </c>
      <c r="K63" s="20">
        <f>일위대가목록!H30</f>
        <v>0</v>
      </c>
      <c r="L63" s="20">
        <f t="shared" si="4"/>
        <v>0</v>
      </c>
      <c r="M63" s="52" t="s">
        <v>1117</v>
      </c>
      <c r="P63" t="s">
        <v>652</v>
      </c>
      <c r="Q63" t="s">
        <v>1117</v>
      </c>
      <c r="R63" t="s">
        <v>985</v>
      </c>
      <c r="T63" t="s">
        <v>948</v>
      </c>
    </row>
    <row r="64" spans="1:20" ht="24.95" customHeight="1">
      <c r="A64" s="19" t="s">
        <v>1233</v>
      </c>
      <c r="B64" s="19" t="s">
        <v>457</v>
      </c>
      <c r="C64" s="18" t="s">
        <v>1171</v>
      </c>
      <c r="D64" s="18" t="s">
        <v>681</v>
      </c>
      <c r="E64" s="20">
        <f t="shared" si="0"/>
        <v>0</v>
      </c>
      <c r="F64" s="20">
        <f t="shared" si="1"/>
        <v>0</v>
      </c>
      <c r="G64" s="20">
        <f>일위대가목록!F31</f>
        <v>0</v>
      </c>
      <c r="H64" s="20">
        <f t="shared" si="2"/>
        <v>0</v>
      </c>
      <c r="I64" s="20">
        <f>일위대가목록!G31</f>
        <v>0</v>
      </c>
      <c r="J64" s="20">
        <f t="shared" si="3"/>
        <v>0</v>
      </c>
      <c r="K64" s="20">
        <f>일위대가목록!H31</f>
        <v>0</v>
      </c>
      <c r="L64" s="20">
        <f t="shared" si="4"/>
        <v>0</v>
      </c>
      <c r="M64" s="52" t="s">
        <v>1117</v>
      </c>
      <c r="P64" t="s">
        <v>923</v>
      </c>
      <c r="Q64" t="s">
        <v>1117</v>
      </c>
      <c r="R64" t="s">
        <v>471</v>
      </c>
      <c r="T64" t="s">
        <v>948</v>
      </c>
    </row>
    <row r="65" spans="1:20" ht="24.95" customHeight="1">
      <c r="A65" s="19" t="s">
        <v>1233</v>
      </c>
      <c r="B65" s="19" t="s">
        <v>996</v>
      </c>
      <c r="C65" s="18" t="s">
        <v>1171</v>
      </c>
      <c r="D65" s="18" t="s">
        <v>534</v>
      </c>
      <c r="E65" s="20">
        <f t="shared" si="0"/>
        <v>0</v>
      </c>
      <c r="F65" s="20">
        <f t="shared" si="1"/>
        <v>0</v>
      </c>
      <c r="G65" s="20">
        <f>일위대가목록!F32</f>
        <v>0</v>
      </c>
      <c r="H65" s="20">
        <f t="shared" si="2"/>
        <v>0</v>
      </c>
      <c r="I65" s="20">
        <f>일위대가목록!G32</f>
        <v>0</v>
      </c>
      <c r="J65" s="20">
        <f t="shared" si="3"/>
        <v>0</v>
      </c>
      <c r="K65" s="20">
        <f>일위대가목록!H32</f>
        <v>0</v>
      </c>
      <c r="L65" s="20">
        <f t="shared" si="4"/>
        <v>0</v>
      </c>
      <c r="M65" s="52" t="s">
        <v>1117</v>
      </c>
      <c r="P65" t="s">
        <v>88</v>
      </c>
      <c r="Q65" t="s">
        <v>1117</v>
      </c>
      <c r="R65" t="s">
        <v>1074</v>
      </c>
      <c r="T65" t="s">
        <v>948</v>
      </c>
    </row>
    <row r="66" spans="1:20" ht="24.95" customHeight="1">
      <c r="A66" s="19" t="s">
        <v>1233</v>
      </c>
      <c r="B66" s="19" t="s">
        <v>996</v>
      </c>
      <c r="C66" s="18" t="s">
        <v>1171</v>
      </c>
      <c r="D66" s="18" t="s">
        <v>681</v>
      </c>
      <c r="E66" s="20">
        <f t="shared" si="0"/>
        <v>0</v>
      </c>
      <c r="F66" s="20">
        <f t="shared" si="1"/>
        <v>0</v>
      </c>
      <c r="G66" s="20">
        <f>일위대가목록!F33</f>
        <v>0</v>
      </c>
      <c r="H66" s="20">
        <f t="shared" si="2"/>
        <v>0</v>
      </c>
      <c r="I66" s="20">
        <f>일위대가목록!G33</f>
        <v>0</v>
      </c>
      <c r="J66" s="20">
        <f t="shared" si="3"/>
        <v>0</v>
      </c>
      <c r="K66" s="20">
        <f>일위대가목록!H33</f>
        <v>0</v>
      </c>
      <c r="L66" s="20">
        <f t="shared" si="4"/>
        <v>0</v>
      </c>
      <c r="M66" s="52" t="s">
        <v>1117</v>
      </c>
      <c r="P66" t="s">
        <v>389</v>
      </c>
      <c r="Q66" t="s">
        <v>1117</v>
      </c>
      <c r="R66" t="s">
        <v>375</v>
      </c>
      <c r="T66" t="s">
        <v>948</v>
      </c>
    </row>
    <row r="67" spans="1:20" ht="24.95" customHeight="1">
      <c r="A67" s="19" t="s">
        <v>1234</v>
      </c>
      <c r="B67" s="19" t="s">
        <v>346</v>
      </c>
      <c r="C67" s="18" t="s">
        <v>1171</v>
      </c>
      <c r="D67" s="18" t="s">
        <v>681</v>
      </c>
      <c r="E67" s="20">
        <f t="shared" si="0"/>
        <v>0</v>
      </c>
      <c r="F67" s="20">
        <f t="shared" ref="F67:F131" si="5">H67+J67+L67</f>
        <v>0</v>
      </c>
      <c r="G67" s="20">
        <f>일위대가목록!F199</f>
        <v>0</v>
      </c>
      <c r="H67" s="20">
        <f t="shared" si="2"/>
        <v>0</v>
      </c>
      <c r="I67" s="20">
        <f>일위대가목록!G199</f>
        <v>0</v>
      </c>
      <c r="J67" s="20">
        <f t="shared" si="3"/>
        <v>0</v>
      </c>
      <c r="K67" s="20">
        <f>일위대가목록!H199</f>
        <v>0</v>
      </c>
      <c r="L67" s="20">
        <f t="shared" si="4"/>
        <v>0</v>
      </c>
      <c r="M67" s="52" t="s">
        <v>1117</v>
      </c>
      <c r="P67" t="s">
        <v>671</v>
      </c>
      <c r="Q67" t="s">
        <v>1117</v>
      </c>
      <c r="R67" t="s">
        <v>912</v>
      </c>
      <c r="T67" t="s">
        <v>719</v>
      </c>
    </row>
    <row r="68" spans="1:20" ht="24.95" customHeight="1">
      <c r="A68" s="19" t="s">
        <v>1234</v>
      </c>
      <c r="B68" s="19" t="s">
        <v>342</v>
      </c>
      <c r="C68" s="18" t="s">
        <v>1171</v>
      </c>
      <c r="D68" s="18" t="s">
        <v>681</v>
      </c>
      <c r="E68" s="20">
        <f t="shared" ref="E68:E132" si="6">G68+I68+K68</f>
        <v>0</v>
      </c>
      <c r="F68" s="20">
        <f t="shared" si="5"/>
        <v>0</v>
      </c>
      <c r="G68" s="20">
        <f>일위대가목록!F200</f>
        <v>0</v>
      </c>
      <c r="H68" s="20">
        <f t="shared" si="2"/>
        <v>0</v>
      </c>
      <c r="I68" s="20">
        <f>일위대가목록!G200</f>
        <v>0</v>
      </c>
      <c r="J68" s="20">
        <f t="shared" si="3"/>
        <v>0</v>
      </c>
      <c r="K68" s="20">
        <f>일위대가목록!H200</f>
        <v>0</v>
      </c>
      <c r="L68" s="20">
        <f t="shared" si="4"/>
        <v>0</v>
      </c>
      <c r="M68" s="52" t="s">
        <v>1117</v>
      </c>
      <c r="P68" t="s">
        <v>940</v>
      </c>
      <c r="Q68" t="s">
        <v>1117</v>
      </c>
      <c r="R68" t="s">
        <v>535</v>
      </c>
      <c r="T68" t="s">
        <v>719</v>
      </c>
    </row>
    <row r="69" spans="1:20" ht="24.95" customHeight="1">
      <c r="A69" s="19" t="s">
        <v>1234</v>
      </c>
      <c r="B69" s="19" t="s">
        <v>544</v>
      </c>
      <c r="C69" s="18" t="s">
        <v>1171</v>
      </c>
      <c r="D69" s="18" t="s">
        <v>681</v>
      </c>
      <c r="E69" s="20">
        <f t="shared" si="6"/>
        <v>0</v>
      </c>
      <c r="F69" s="20">
        <f t="shared" si="5"/>
        <v>0</v>
      </c>
      <c r="G69" s="20">
        <f>일위대가목록!F201</f>
        <v>0</v>
      </c>
      <c r="H69" s="20">
        <f t="shared" ref="H69:H133" si="7">TRUNC(G69*C69,0)</f>
        <v>0</v>
      </c>
      <c r="I69" s="20">
        <f>일위대가목록!G201</f>
        <v>0</v>
      </c>
      <c r="J69" s="20">
        <f t="shared" ref="J69:J133" si="8">TRUNC(I69*C69,0)</f>
        <v>0</v>
      </c>
      <c r="K69" s="20">
        <f>일위대가목록!H201</f>
        <v>0</v>
      </c>
      <c r="L69" s="20">
        <f t="shared" ref="L69:L133" si="9">TRUNC(K69*C69,0)</f>
        <v>0</v>
      </c>
      <c r="M69" s="52" t="s">
        <v>1117</v>
      </c>
      <c r="P69" t="s">
        <v>106</v>
      </c>
      <c r="Q69" t="s">
        <v>1117</v>
      </c>
      <c r="R69" t="s">
        <v>1003</v>
      </c>
      <c r="T69" t="s">
        <v>719</v>
      </c>
    </row>
    <row r="70" spans="1:20" ht="24.95" customHeight="1">
      <c r="A70" s="19" t="s">
        <v>1234</v>
      </c>
      <c r="B70" s="19" t="s">
        <v>896</v>
      </c>
      <c r="C70" s="18" t="s">
        <v>1171</v>
      </c>
      <c r="D70" s="18" t="s">
        <v>681</v>
      </c>
      <c r="E70" s="20">
        <f t="shared" si="6"/>
        <v>0</v>
      </c>
      <c r="F70" s="20">
        <f t="shared" si="5"/>
        <v>0</v>
      </c>
      <c r="G70" s="20">
        <f>일위대가목록!F202</f>
        <v>0</v>
      </c>
      <c r="H70" s="20">
        <f t="shared" si="7"/>
        <v>0</v>
      </c>
      <c r="I70" s="20">
        <f>일위대가목록!G202</f>
        <v>0</v>
      </c>
      <c r="J70" s="20">
        <f t="shared" si="8"/>
        <v>0</v>
      </c>
      <c r="K70" s="20">
        <f>일위대가목록!H202</f>
        <v>0</v>
      </c>
      <c r="L70" s="20">
        <f t="shared" si="9"/>
        <v>0</v>
      </c>
      <c r="M70" s="52" t="s">
        <v>1117</v>
      </c>
      <c r="P70" t="s">
        <v>406</v>
      </c>
      <c r="Q70" t="s">
        <v>1117</v>
      </c>
      <c r="R70" t="s">
        <v>186</v>
      </c>
      <c r="T70" t="s">
        <v>719</v>
      </c>
    </row>
    <row r="71" spans="1:20" ht="24.95" customHeight="1">
      <c r="A71" s="19" t="s">
        <v>1234</v>
      </c>
      <c r="B71" s="19" t="s">
        <v>969</v>
      </c>
      <c r="C71" s="18" t="s">
        <v>1171</v>
      </c>
      <c r="D71" s="18" t="s">
        <v>681</v>
      </c>
      <c r="E71" s="20">
        <f t="shared" si="6"/>
        <v>0</v>
      </c>
      <c r="F71" s="20">
        <f t="shared" si="5"/>
        <v>0</v>
      </c>
      <c r="G71" s="20">
        <f>일위대가목록!F203</f>
        <v>0</v>
      </c>
      <c r="H71" s="20">
        <f t="shared" si="7"/>
        <v>0</v>
      </c>
      <c r="I71" s="20">
        <f>일위대가목록!G203</f>
        <v>0</v>
      </c>
      <c r="J71" s="20">
        <f t="shared" si="8"/>
        <v>0</v>
      </c>
      <c r="K71" s="20">
        <f>일위대가목록!H203</f>
        <v>0</v>
      </c>
      <c r="L71" s="20">
        <f t="shared" si="9"/>
        <v>0</v>
      </c>
      <c r="M71" s="52" t="s">
        <v>1117</v>
      </c>
      <c r="P71" t="s">
        <v>685</v>
      </c>
      <c r="Q71" t="s">
        <v>1117</v>
      </c>
      <c r="R71" t="s">
        <v>797</v>
      </c>
      <c r="T71" t="s">
        <v>719</v>
      </c>
    </row>
    <row r="72" spans="1:20" ht="24.95" customHeight="1">
      <c r="A72" s="19" t="s">
        <v>1234</v>
      </c>
      <c r="B72" s="19" t="s">
        <v>1007</v>
      </c>
      <c r="C72" s="18" t="s">
        <v>1171</v>
      </c>
      <c r="D72" s="18" t="s">
        <v>681</v>
      </c>
      <c r="E72" s="20">
        <f t="shared" si="6"/>
        <v>0</v>
      </c>
      <c r="F72" s="20">
        <f t="shared" si="5"/>
        <v>0</v>
      </c>
      <c r="G72" s="20">
        <f>일위대가목록!F204</f>
        <v>0</v>
      </c>
      <c r="H72" s="20">
        <f t="shared" si="7"/>
        <v>0</v>
      </c>
      <c r="I72" s="20">
        <f>일위대가목록!G204</f>
        <v>0</v>
      </c>
      <c r="J72" s="20">
        <f t="shared" si="8"/>
        <v>0</v>
      </c>
      <c r="K72" s="20">
        <f>일위대가목록!H204</f>
        <v>0</v>
      </c>
      <c r="L72" s="20">
        <f t="shared" si="9"/>
        <v>0</v>
      </c>
      <c r="M72" s="52" t="s">
        <v>1117</v>
      </c>
      <c r="P72" t="s">
        <v>953</v>
      </c>
      <c r="Q72" t="s">
        <v>1117</v>
      </c>
      <c r="R72" t="s">
        <v>90</v>
      </c>
      <c r="T72" t="s">
        <v>719</v>
      </c>
    </row>
    <row r="73" spans="1:20" ht="24.95" customHeight="1">
      <c r="A73" s="19" t="s">
        <v>1234</v>
      </c>
      <c r="B73" s="19" t="s">
        <v>1036</v>
      </c>
      <c r="C73" s="18" t="s">
        <v>1171</v>
      </c>
      <c r="D73" s="18" t="s">
        <v>681</v>
      </c>
      <c r="E73" s="20">
        <f t="shared" si="6"/>
        <v>0</v>
      </c>
      <c r="F73" s="20">
        <f t="shared" si="5"/>
        <v>0</v>
      </c>
      <c r="G73" s="20">
        <f>일위대가목록!F205</f>
        <v>0</v>
      </c>
      <c r="H73" s="20">
        <f t="shared" si="7"/>
        <v>0</v>
      </c>
      <c r="I73" s="20">
        <f>일위대가목록!G205</f>
        <v>0</v>
      </c>
      <c r="J73" s="20">
        <f t="shared" si="8"/>
        <v>0</v>
      </c>
      <c r="K73" s="20">
        <f>일위대가목록!H205</f>
        <v>0</v>
      </c>
      <c r="L73" s="20">
        <f t="shared" si="9"/>
        <v>0</v>
      </c>
      <c r="M73" s="52" t="s">
        <v>1117</v>
      </c>
      <c r="P73" t="s">
        <v>749</v>
      </c>
      <c r="Q73" t="s">
        <v>1117</v>
      </c>
      <c r="R73" t="s">
        <v>602</v>
      </c>
      <c r="T73" t="s">
        <v>719</v>
      </c>
    </row>
    <row r="74" spans="1:20" ht="24.95" customHeight="1">
      <c r="A74" s="19" t="s">
        <v>1234</v>
      </c>
      <c r="B74" s="19" t="s">
        <v>643</v>
      </c>
      <c r="C74" s="18" t="s">
        <v>1171</v>
      </c>
      <c r="D74" s="18" t="s">
        <v>681</v>
      </c>
      <c r="E74" s="20">
        <f t="shared" si="6"/>
        <v>0</v>
      </c>
      <c r="F74" s="20">
        <f t="shared" si="5"/>
        <v>0</v>
      </c>
      <c r="G74" s="20">
        <f>일위대가목록!F206</f>
        <v>0</v>
      </c>
      <c r="H74" s="20">
        <f t="shared" si="7"/>
        <v>0</v>
      </c>
      <c r="I74" s="20">
        <f>일위대가목록!G206</f>
        <v>0</v>
      </c>
      <c r="J74" s="20">
        <f t="shared" si="8"/>
        <v>0</v>
      </c>
      <c r="K74" s="20">
        <f>일위대가목록!H206</f>
        <v>0</v>
      </c>
      <c r="L74" s="20">
        <f t="shared" si="9"/>
        <v>0</v>
      </c>
      <c r="M74" s="52" t="s">
        <v>1117</v>
      </c>
      <c r="P74" t="s">
        <v>1014</v>
      </c>
      <c r="Q74" t="s">
        <v>1117</v>
      </c>
      <c r="R74" t="s">
        <v>304</v>
      </c>
      <c r="T74" t="s">
        <v>719</v>
      </c>
    </row>
    <row r="75" spans="1:20" ht="24.95" customHeight="1">
      <c r="A75" s="19" t="s">
        <v>1234</v>
      </c>
      <c r="B75" s="19" t="s">
        <v>718</v>
      </c>
      <c r="C75" s="18" t="s">
        <v>1171</v>
      </c>
      <c r="D75" s="18" t="s">
        <v>681</v>
      </c>
      <c r="E75" s="20">
        <f t="shared" si="6"/>
        <v>0</v>
      </c>
      <c r="F75" s="20">
        <f t="shared" si="5"/>
        <v>0</v>
      </c>
      <c r="G75" s="20">
        <f>일위대가목록!F207</f>
        <v>0</v>
      </c>
      <c r="H75" s="20">
        <f t="shared" si="7"/>
        <v>0</v>
      </c>
      <c r="I75" s="20">
        <f>일위대가목록!G207</f>
        <v>0</v>
      </c>
      <c r="J75" s="20">
        <f t="shared" si="8"/>
        <v>0</v>
      </c>
      <c r="K75" s="20">
        <f>일위대가목록!H207</f>
        <v>0</v>
      </c>
      <c r="L75" s="20">
        <f t="shared" si="9"/>
        <v>0</v>
      </c>
      <c r="M75" s="52" t="s">
        <v>1117</v>
      </c>
      <c r="P75" t="s">
        <v>180</v>
      </c>
      <c r="Q75" t="s">
        <v>1117</v>
      </c>
      <c r="R75" t="s">
        <v>757</v>
      </c>
      <c r="T75" t="s">
        <v>719</v>
      </c>
    </row>
    <row r="76" spans="1:20" ht="24.95" customHeight="1">
      <c r="A76" s="19" t="s">
        <v>1234</v>
      </c>
      <c r="B76" s="19" t="s">
        <v>268</v>
      </c>
      <c r="C76" s="18" t="s">
        <v>1171</v>
      </c>
      <c r="D76" s="18" t="s">
        <v>681</v>
      </c>
      <c r="E76" s="20">
        <f t="shared" si="6"/>
        <v>0</v>
      </c>
      <c r="F76" s="20">
        <f t="shared" si="5"/>
        <v>0</v>
      </c>
      <c r="G76" s="20">
        <f>일위대가목록!F208</f>
        <v>0</v>
      </c>
      <c r="H76" s="20">
        <f t="shared" si="7"/>
        <v>0</v>
      </c>
      <c r="I76" s="20">
        <f>일위대가목록!G208</f>
        <v>0</v>
      </c>
      <c r="J76" s="20">
        <f t="shared" si="8"/>
        <v>0</v>
      </c>
      <c r="K76" s="20">
        <f>일위대가목록!H208</f>
        <v>0</v>
      </c>
      <c r="L76" s="20">
        <f t="shared" si="9"/>
        <v>0</v>
      </c>
      <c r="M76" s="52" t="s">
        <v>1117</v>
      </c>
      <c r="P76" t="s">
        <v>470</v>
      </c>
      <c r="Q76" t="s">
        <v>1117</v>
      </c>
      <c r="R76" t="s">
        <v>267</v>
      </c>
      <c r="T76" t="s">
        <v>719</v>
      </c>
    </row>
    <row r="77" spans="1:20" ht="24.95" customHeight="1">
      <c r="A77" s="19" t="s">
        <v>1235</v>
      </c>
      <c r="B77" s="19" t="s">
        <v>1117</v>
      </c>
      <c r="C77" s="18" t="s">
        <v>1171</v>
      </c>
      <c r="D77" s="18" t="s">
        <v>681</v>
      </c>
      <c r="E77" s="20">
        <f t="shared" si="6"/>
        <v>0</v>
      </c>
      <c r="F77" s="20">
        <f t="shared" si="5"/>
        <v>0</v>
      </c>
      <c r="G77" s="20">
        <f>일위대가목록!F209</f>
        <v>0</v>
      </c>
      <c r="H77" s="20">
        <f t="shared" si="7"/>
        <v>0</v>
      </c>
      <c r="I77" s="20">
        <f>일위대가목록!G209</f>
        <v>0</v>
      </c>
      <c r="J77" s="20">
        <f t="shared" si="8"/>
        <v>0</v>
      </c>
      <c r="K77" s="20">
        <f>일위대가목록!H209</f>
        <v>0</v>
      </c>
      <c r="L77" s="20">
        <f t="shared" si="9"/>
        <v>0</v>
      </c>
      <c r="M77" s="52" t="s">
        <v>1117</v>
      </c>
      <c r="P77" t="s">
        <v>737</v>
      </c>
      <c r="Q77" t="s">
        <v>1117</v>
      </c>
      <c r="R77" t="s">
        <v>132</v>
      </c>
      <c r="T77" t="s">
        <v>719</v>
      </c>
    </row>
    <row r="78" spans="1:20" ht="24.95" customHeight="1">
      <c r="A78" s="19" t="s">
        <v>1236</v>
      </c>
      <c r="B78" s="19" t="s">
        <v>891</v>
      </c>
      <c r="C78" s="18" t="s">
        <v>1171</v>
      </c>
      <c r="D78" s="18" t="s">
        <v>493</v>
      </c>
      <c r="E78" s="20">
        <f t="shared" si="6"/>
        <v>0</v>
      </c>
      <c r="F78" s="20">
        <f t="shared" si="5"/>
        <v>0</v>
      </c>
      <c r="G78" s="20">
        <f>일위대가목록!F34</f>
        <v>0</v>
      </c>
      <c r="H78" s="20">
        <f t="shared" si="7"/>
        <v>0</v>
      </c>
      <c r="I78" s="20">
        <f>일위대가목록!G34</f>
        <v>0</v>
      </c>
      <c r="J78" s="20">
        <f t="shared" si="8"/>
        <v>0</v>
      </c>
      <c r="K78" s="20">
        <f>일위대가목록!H34</f>
        <v>0</v>
      </c>
      <c r="L78" s="20">
        <f t="shared" si="9"/>
        <v>0</v>
      </c>
      <c r="M78" s="52" t="s">
        <v>1117</v>
      </c>
      <c r="P78" t="s">
        <v>1000</v>
      </c>
      <c r="Q78" t="s">
        <v>1117</v>
      </c>
      <c r="R78" t="s">
        <v>583</v>
      </c>
      <c r="T78" t="s">
        <v>948</v>
      </c>
    </row>
    <row r="79" spans="1:20" ht="24.95" customHeight="1">
      <c r="A79" s="19" t="s">
        <v>1236</v>
      </c>
      <c r="B79" s="19" t="s">
        <v>1015</v>
      </c>
      <c r="C79" s="18" t="s">
        <v>1171</v>
      </c>
      <c r="D79" s="18" t="s">
        <v>493</v>
      </c>
      <c r="E79" s="20">
        <f t="shared" si="6"/>
        <v>0</v>
      </c>
      <c r="F79" s="20">
        <f t="shared" si="5"/>
        <v>0</v>
      </c>
      <c r="G79" s="20">
        <f>일위대가목록!F35</f>
        <v>0</v>
      </c>
      <c r="H79" s="20">
        <f t="shared" si="7"/>
        <v>0</v>
      </c>
      <c r="I79" s="20">
        <f>일위대가목록!G35</f>
        <v>0</v>
      </c>
      <c r="J79" s="20">
        <f t="shared" si="8"/>
        <v>0</v>
      </c>
      <c r="K79" s="20">
        <f>일위대가목록!H35</f>
        <v>0</v>
      </c>
      <c r="L79" s="20">
        <f t="shared" si="9"/>
        <v>0</v>
      </c>
      <c r="M79" s="52" t="s">
        <v>1117</v>
      </c>
      <c r="P79" t="s">
        <v>164</v>
      </c>
      <c r="Q79" t="s">
        <v>1117</v>
      </c>
      <c r="R79" t="s">
        <v>826</v>
      </c>
      <c r="T79" t="s">
        <v>948</v>
      </c>
    </row>
    <row r="80" spans="1:20" ht="24.95" customHeight="1">
      <c r="A80" s="19" t="s">
        <v>1237</v>
      </c>
      <c r="B80" s="19" t="s">
        <v>506</v>
      </c>
      <c r="C80" s="18" t="s">
        <v>1171</v>
      </c>
      <c r="D80" s="18" t="s">
        <v>493</v>
      </c>
      <c r="E80" s="20">
        <f t="shared" si="6"/>
        <v>0</v>
      </c>
      <c r="F80" s="20">
        <f t="shared" si="5"/>
        <v>0</v>
      </c>
      <c r="G80" s="20">
        <f>일위대가목록!F36</f>
        <v>0</v>
      </c>
      <c r="H80" s="20">
        <f t="shared" si="7"/>
        <v>0</v>
      </c>
      <c r="I80" s="20">
        <f>일위대가목록!G36</f>
        <v>0</v>
      </c>
      <c r="J80" s="20">
        <f t="shared" si="8"/>
        <v>0</v>
      </c>
      <c r="K80" s="20">
        <f>일위대가목록!H36</f>
        <v>0</v>
      </c>
      <c r="L80" s="20">
        <f t="shared" si="9"/>
        <v>0</v>
      </c>
      <c r="M80" s="52" t="s">
        <v>1117</v>
      </c>
      <c r="P80" t="s">
        <v>451</v>
      </c>
      <c r="Q80" t="s">
        <v>1117</v>
      </c>
      <c r="R80" t="s">
        <v>238</v>
      </c>
      <c r="T80" t="s">
        <v>948</v>
      </c>
    </row>
    <row r="81" spans="1:20" ht="24.95" customHeight="1">
      <c r="A81" s="19" t="s">
        <v>1237</v>
      </c>
      <c r="B81" s="19" t="s">
        <v>495</v>
      </c>
      <c r="C81" s="18" t="s">
        <v>1171</v>
      </c>
      <c r="D81" s="18" t="s">
        <v>493</v>
      </c>
      <c r="E81" s="20">
        <f t="shared" si="6"/>
        <v>0</v>
      </c>
      <c r="F81" s="20">
        <f t="shared" si="5"/>
        <v>0</v>
      </c>
      <c r="G81" s="20">
        <f>일위대가목록!F37</f>
        <v>0</v>
      </c>
      <c r="H81" s="20">
        <f t="shared" si="7"/>
        <v>0</v>
      </c>
      <c r="I81" s="20">
        <f>일위대가목록!G37</f>
        <v>0</v>
      </c>
      <c r="J81" s="20">
        <f t="shared" si="8"/>
        <v>0</v>
      </c>
      <c r="K81" s="20">
        <f>일위대가목록!H37</f>
        <v>0</v>
      </c>
      <c r="L81" s="20">
        <f t="shared" si="9"/>
        <v>0</v>
      </c>
      <c r="M81" s="52" t="s">
        <v>1117</v>
      </c>
      <c r="P81" t="s">
        <v>788</v>
      </c>
      <c r="Q81" t="s">
        <v>1117</v>
      </c>
      <c r="R81" t="s">
        <v>24</v>
      </c>
      <c r="T81" t="s">
        <v>948</v>
      </c>
    </row>
    <row r="82" spans="1:20" ht="24.95" customHeight="1">
      <c r="A82" s="19" t="s">
        <v>1238</v>
      </c>
      <c r="B82" s="19" t="s">
        <v>563</v>
      </c>
      <c r="C82" s="18" t="s">
        <v>1171</v>
      </c>
      <c r="D82" s="18" t="s">
        <v>493</v>
      </c>
      <c r="E82" s="20">
        <f t="shared" si="6"/>
        <v>0</v>
      </c>
      <c r="F82" s="20">
        <f t="shared" si="5"/>
        <v>0</v>
      </c>
      <c r="G82" s="20">
        <f>일위대가목록!F210</f>
        <v>0</v>
      </c>
      <c r="H82" s="20">
        <f t="shared" si="7"/>
        <v>0</v>
      </c>
      <c r="I82" s="20">
        <f>일위대가목록!G210</f>
        <v>0</v>
      </c>
      <c r="J82" s="20">
        <f t="shared" si="8"/>
        <v>0</v>
      </c>
      <c r="K82" s="20">
        <f>일위대가목록!H210</f>
        <v>0</v>
      </c>
      <c r="L82" s="20">
        <f t="shared" si="9"/>
        <v>0</v>
      </c>
      <c r="M82" s="52" t="s">
        <v>1117</v>
      </c>
      <c r="P82" t="s">
        <v>1055</v>
      </c>
      <c r="Q82" t="s">
        <v>1117</v>
      </c>
      <c r="R82" t="s">
        <v>1009</v>
      </c>
      <c r="T82" t="s">
        <v>719</v>
      </c>
    </row>
    <row r="83" spans="1:20" ht="24.95" customHeight="1">
      <c r="A83" s="19" t="s">
        <v>1238</v>
      </c>
      <c r="B83" s="19" t="s">
        <v>315</v>
      </c>
      <c r="C83" s="18" t="s">
        <v>1171</v>
      </c>
      <c r="D83" s="18" t="s">
        <v>493</v>
      </c>
      <c r="E83" s="20">
        <f t="shared" si="6"/>
        <v>0</v>
      </c>
      <c r="F83" s="20">
        <f t="shared" si="5"/>
        <v>0</v>
      </c>
      <c r="G83" s="20">
        <f>일위대가목록!F211</f>
        <v>0</v>
      </c>
      <c r="H83" s="20">
        <f t="shared" si="7"/>
        <v>0</v>
      </c>
      <c r="I83" s="20">
        <f>일위대가목록!G211</f>
        <v>0</v>
      </c>
      <c r="J83" s="20">
        <f t="shared" si="8"/>
        <v>0</v>
      </c>
      <c r="K83" s="20">
        <f>일위대가목록!H211</f>
        <v>0</v>
      </c>
      <c r="L83" s="20">
        <f t="shared" si="9"/>
        <v>0</v>
      </c>
      <c r="M83" s="52" t="s">
        <v>1117</v>
      </c>
      <c r="P83" t="s">
        <v>699</v>
      </c>
      <c r="Q83" t="s">
        <v>1117</v>
      </c>
      <c r="R83" t="s">
        <v>741</v>
      </c>
      <c r="T83" t="s">
        <v>719</v>
      </c>
    </row>
    <row r="84" spans="1:20" ht="24.95" customHeight="1">
      <c r="A84" s="19" t="s">
        <v>1238</v>
      </c>
      <c r="B84" s="19" t="s">
        <v>288</v>
      </c>
      <c r="C84" s="18" t="s">
        <v>1171</v>
      </c>
      <c r="D84" s="18" t="s">
        <v>493</v>
      </c>
      <c r="E84" s="20">
        <f t="shared" si="6"/>
        <v>0</v>
      </c>
      <c r="F84" s="20">
        <f t="shared" si="5"/>
        <v>0</v>
      </c>
      <c r="G84" s="20">
        <f>일위대가목록!F212</f>
        <v>0</v>
      </c>
      <c r="H84" s="20">
        <f t="shared" si="7"/>
        <v>0</v>
      </c>
      <c r="I84" s="20">
        <f>일위대가목록!G212</f>
        <v>0</v>
      </c>
      <c r="J84" s="20">
        <f t="shared" si="8"/>
        <v>0</v>
      </c>
      <c r="K84" s="20">
        <f>일위대가목록!H212</f>
        <v>0</v>
      </c>
      <c r="L84" s="20">
        <f t="shared" si="9"/>
        <v>0</v>
      </c>
      <c r="M84" s="52" t="s">
        <v>1117</v>
      </c>
      <c r="P84" t="s">
        <v>966</v>
      </c>
      <c r="Q84" t="s">
        <v>1117</v>
      </c>
      <c r="R84" t="s">
        <v>462</v>
      </c>
      <c r="T84" t="s">
        <v>719</v>
      </c>
    </row>
    <row r="85" spans="1:20" ht="24.95" customHeight="1">
      <c r="A85" s="19" t="s">
        <v>1239</v>
      </c>
      <c r="B85" s="19" t="s">
        <v>563</v>
      </c>
      <c r="C85" s="18" t="s">
        <v>1171</v>
      </c>
      <c r="D85" s="18" t="s">
        <v>493</v>
      </c>
      <c r="E85" s="20">
        <f t="shared" si="6"/>
        <v>0</v>
      </c>
      <c r="F85" s="20">
        <f t="shared" si="5"/>
        <v>0</v>
      </c>
      <c r="G85" s="20">
        <f>일위대가목록!F213</f>
        <v>0</v>
      </c>
      <c r="H85" s="20">
        <f t="shared" si="7"/>
        <v>0</v>
      </c>
      <c r="I85" s="20">
        <f>일위대가목록!G213</f>
        <v>0</v>
      </c>
      <c r="J85" s="20">
        <f t="shared" si="8"/>
        <v>0</v>
      </c>
      <c r="K85" s="20">
        <f>일위대가목록!H213</f>
        <v>0</v>
      </c>
      <c r="L85" s="20">
        <f t="shared" si="9"/>
        <v>0</v>
      </c>
      <c r="M85" s="52" t="s">
        <v>1117</v>
      </c>
      <c r="P85" t="s">
        <v>124</v>
      </c>
      <c r="Q85" t="s">
        <v>1117</v>
      </c>
      <c r="R85" t="s">
        <v>847</v>
      </c>
      <c r="T85" t="s">
        <v>719</v>
      </c>
    </row>
    <row r="86" spans="1:20" ht="24.95" customHeight="1">
      <c r="A86" s="19" t="s">
        <v>1239</v>
      </c>
      <c r="B86" s="19" t="s">
        <v>315</v>
      </c>
      <c r="C86" s="18" t="s">
        <v>1171</v>
      </c>
      <c r="D86" s="18" t="s">
        <v>493</v>
      </c>
      <c r="E86" s="20">
        <f t="shared" si="6"/>
        <v>0</v>
      </c>
      <c r="F86" s="20">
        <f t="shared" si="5"/>
        <v>0</v>
      </c>
      <c r="G86" s="20">
        <f>일위대가목록!F214</f>
        <v>0</v>
      </c>
      <c r="H86" s="20">
        <f t="shared" si="7"/>
        <v>0</v>
      </c>
      <c r="I86" s="20">
        <f>일위대가목록!G214</f>
        <v>0</v>
      </c>
      <c r="J86" s="20">
        <f t="shared" si="8"/>
        <v>0</v>
      </c>
      <c r="K86" s="20">
        <f>일위대가목록!H214</f>
        <v>0</v>
      </c>
      <c r="L86" s="20">
        <f t="shared" si="9"/>
        <v>0</v>
      </c>
      <c r="M86" s="52" t="s">
        <v>1117</v>
      </c>
      <c r="P86" t="s">
        <v>419</v>
      </c>
      <c r="Q86" t="s">
        <v>1117</v>
      </c>
      <c r="R86" t="s">
        <v>1103</v>
      </c>
      <c r="T86" t="s">
        <v>719</v>
      </c>
    </row>
    <row r="87" spans="1:20" ht="24.95" customHeight="1">
      <c r="A87" s="19" t="s">
        <v>1239</v>
      </c>
      <c r="B87" s="19" t="s">
        <v>288</v>
      </c>
      <c r="C87" s="18" t="s">
        <v>1171</v>
      </c>
      <c r="D87" s="18" t="s">
        <v>493</v>
      </c>
      <c r="E87" s="20">
        <f t="shared" si="6"/>
        <v>0</v>
      </c>
      <c r="F87" s="20">
        <f t="shared" si="5"/>
        <v>0</v>
      </c>
      <c r="G87" s="20">
        <f>일위대가목록!F215</f>
        <v>0</v>
      </c>
      <c r="H87" s="20">
        <f t="shared" si="7"/>
        <v>0</v>
      </c>
      <c r="I87" s="20">
        <f>일위대가목록!G215</f>
        <v>0</v>
      </c>
      <c r="J87" s="20">
        <f t="shared" si="8"/>
        <v>0</v>
      </c>
      <c r="K87" s="20">
        <f>일위대가목록!H215</f>
        <v>0</v>
      </c>
      <c r="L87" s="20">
        <f t="shared" si="9"/>
        <v>0</v>
      </c>
      <c r="M87" s="52" t="s">
        <v>1117</v>
      </c>
      <c r="P87" t="s">
        <v>714</v>
      </c>
      <c r="Q87" t="s">
        <v>1117</v>
      </c>
      <c r="R87" t="s">
        <v>286</v>
      </c>
      <c r="T87" t="s">
        <v>719</v>
      </c>
    </row>
    <row r="88" spans="1:20" ht="24.95" customHeight="1">
      <c r="A88" s="19" t="s">
        <v>1240</v>
      </c>
      <c r="B88" s="19" t="s">
        <v>325</v>
      </c>
      <c r="C88" s="18" t="s">
        <v>1171</v>
      </c>
      <c r="D88" s="18" t="s">
        <v>493</v>
      </c>
      <c r="E88" s="20">
        <f t="shared" si="6"/>
        <v>0</v>
      </c>
      <c r="F88" s="20">
        <f t="shared" si="5"/>
        <v>0</v>
      </c>
      <c r="G88" s="20">
        <f>일위대가목록!F38</f>
        <v>0</v>
      </c>
      <c r="H88" s="20">
        <f t="shared" si="7"/>
        <v>0</v>
      </c>
      <c r="I88" s="20">
        <f>일위대가목록!G38</f>
        <v>0</v>
      </c>
      <c r="J88" s="20">
        <f t="shared" si="8"/>
        <v>0</v>
      </c>
      <c r="K88" s="20">
        <f>일위대가목록!H38</f>
        <v>0</v>
      </c>
      <c r="L88" s="20">
        <f t="shared" si="9"/>
        <v>0</v>
      </c>
      <c r="M88" s="52" t="s">
        <v>1117</v>
      </c>
      <c r="P88" t="s">
        <v>990</v>
      </c>
      <c r="Q88" t="s">
        <v>1117</v>
      </c>
      <c r="R88" t="s">
        <v>542</v>
      </c>
      <c r="T88" t="s">
        <v>948</v>
      </c>
    </row>
    <row r="89" spans="1:20" ht="24.95" customHeight="1">
      <c r="A89" s="19" t="s">
        <v>1241</v>
      </c>
      <c r="B89" s="19" t="s">
        <v>325</v>
      </c>
      <c r="C89" s="18" t="s">
        <v>1171</v>
      </c>
      <c r="D89" s="18" t="s">
        <v>493</v>
      </c>
      <c r="E89" s="20">
        <f t="shared" si="6"/>
        <v>0</v>
      </c>
      <c r="F89" s="20">
        <f t="shared" si="5"/>
        <v>0</v>
      </c>
      <c r="G89" s="20">
        <f>일위대가목록!F39</f>
        <v>0</v>
      </c>
      <c r="H89" s="20">
        <f t="shared" si="7"/>
        <v>0</v>
      </c>
      <c r="I89" s="20">
        <f>일위대가목록!G39</f>
        <v>0</v>
      </c>
      <c r="J89" s="20">
        <f t="shared" si="8"/>
        <v>0</v>
      </c>
      <c r="K89" s="20">
        <f>일위대가목록!H39</f>
        <v>0</v>
      </c>
      <c r="L89" s="20">
        <f t="shared" si="9"/>
        <v>0</v>
      </c>
      <c r="M89" s="52" t="s">
        <v>1117</v>
      </c>
      <c r="P89" t="s">
        <v>139</v>
      </c>
      <c r="Q89" t="s">
        <v>1117</v>
      </c>
      <c r="R89" t="s">
        <v>264</v>
      </c>
      <c r="T89" t="s">
        <v>948</v>
      </c>
    </row>
    <row r="90" spans="1:20" ht="24.95" customHeight="1">
      <c r="A90" s="19" t="s">
        <v>1242</v>
      </c>
      <c r="B90" s="19" t="s">
        <v>926</v>
      </c>
      <c r="C90" s="18" t="s">
        <v>1171</v>
      </c>
      <c r="D90" s="18" t="s">
        <v>493</v>
      </c>
      <c r="E90" s="20">
        <f t="shared" si="6"/>
        <v>0</v>
      </c>
      <c r="F90" s="20">
        <f t="shared" si="5"/>
        <v>0</v>
      </c>
      <c r="G90" s="20">
        <f>일위대가목록!F40</f>
        <v>0</v>
      </c>
      <c r="H90" s="20">
        <f t="shared" si="7"/>
        <v>0</v>
      </c>
      <c r="I90" s="20">
        <f>일위대가목록!G40</f>
        <v>0</v>
      </c>
      <c r="J90" s="20">
        <f t="shared" si="8"/>
        <v>0</v>
      </c>
      <c r="K90" s="20">
        <f>일위대가목록!H40</f>
        <v>0</v>
      </c>
      <c r="L90" s="20">
        <f t="shared" si="9"/>
        <v>0</v>
      </c>
      <c r="M90" s="52" t="s">
        <v>1117</v>
      </c>
      <c r="P90" t="s">
        <v>434</v>
      </c>
      <c r="Q90" t="s">
        <v>1117</v>
      </c>
      <c r="R90" t="s">
        <v>46</v>
      </c>
      <c r="T90" t="s">
        <v>948</v>
      </c>
    </row>
    <row r="91" spans="1:20" ht="24.95" customHeight="1">
      <c r="A91" s="19" t="s">
        <v>1242</v>
      </c>
      <c r="B91" s="19" t="s">
        <v>60</v>
      </c>
      <c r="C91" s="18" t="s">
        <v>1171</v>
      </c>
      <c r="D91" s="18" t="s">
        <v>493</v>
      </c>
      <c r="E91" s="20">
        <f t="shared" si="6"/>
        <v>0</v>
      </c>
      <c r="F91" s="20">
        <f t="shared" si="5"/>
        <v>0</v>
      </c>
      <c r="G91" s="20">
        <f>일위대가목록!F41</f>
        <v>0</v>
      </c>
      <c r="H91" s="20">
        <f t="shared" si="7"/>
        <v>0</v>
      </c>
      <c r="I91" s="20">
        <f>일위대가목록!G41</f>
        <v>0</v>
      </c>
      <c r="J91" s="20">
        <f t="shared" si="8"/>
        <v>0</v>
      </c>
      <c r="K91" s="20">
        <f>일위대가목록!H41</f>
        <v>0</v>
      </c>
      <c r="L91" s="20">
        <f t="shared" si="9"/>
        <v>0</v>
      </c>
      <c r="M91" s="52" t="s">
        <v>1117</v>
      </c>
      <c r="P91" t="s">
        <v>660</v>
      </c>
      <c r="Q91" t="s">
        <v>1117</v>
      </c>
      <c r="R91" t="s">
        <v>895</v>
      </c>
      <c r="T91" t="s">
        <v>948</v>
      </c>
    </row>
    <row r="92" spans="1:20" ht="24.95" customHeight="1">
      <c r="A92" s="19" t="s">
        <v>1242</v>
      </c>
      <c r="B92" s="19" t="s">
        <v>735</v>
      </c>
      <c r="C92" s="18" t="s">
        <v>1171</v>
      </c>
      <c r="D92" s="18" t="s">
        <v>493</v>
      </c>
      <c r="E92" s="20">
        <f t="shared" si="6"/>
        <v>0</v>
      </c>
      <c r="F92" s="20">
        <f t="shared" si="5"/>
        <v>0</v>
      </c>
      <c r="G92" s="20">
        <f>일위대가목록!F42</f>
        <v>0</v>
      </c>
      <c r="H92" s="20">
        <f t="shared" si="7"/>
        <v>0</v>
      </c>
      <c r="I92" s="20">
        <f>일위대가목록!G42</f>
        <v>0</v>
      </c>
      <c r="J92" s="20">
        <f t="shared" si="8"/>
        <v>0</v>
      </c>
      <c r="K92" s="20">
        <f>일위대가목록!H42</f>
        <v>0</v>
      </c>
      <c r="L92" s="20">
        <f t="shared" si="9"/>
        <v>0</v>
      </c>
      <c r="M92" s="52" t="s">
        <v>1117</v>
      </c>
      <c r="P92" t="s">
        <v>934</v>
      </c>
      <c r="Q92" t="s">
        <v>1117</v>
      </c>
      <c r="R92" t="s">
        <v>627</v>
      </c>
      <c r="T92" t="s">
        <v>948</v>
      </c>
    </row>
    <row r="93" spans="1:20" ht="24.95" customHeight="1">
      <c r="A93" s="19" t="s">
        <v>1243</v>
      </c>
      <c r="B93" s="19" t="s">
        <v>141</v>
      </c>
      <c r="C93" s="18" t="s">
        <v>1171</v>
      </c>
      <c r="D93" s="18" t="s">
        <v>493</v>
      </c>
      <c r="E93" s="20">
        <f t="shared" si="6"/>
        <v>0</v>
      </c>
      <c r="F93" s="20">
        <f t="shared" si="5"/>
        <v>0</v>
      </c>
      <c r="G93" s="20">
        <f>일위대가목록!F43</f>
        <v>0</v>
      </c>
      <c r="H93" s="20">
        <f t="shared" si="7"/>
        <v>0</v>
      </c>
      <c r="I93" s="20">
        <f>일위대가목록!G43</f>
        <v>0</v>
      </c>
      <c r="J93" s="20">
        <f t="shared" si="8"/>
        <v>0</v>
      </c>
      <c r="K93" s="20">
        <f>일위대가목록!H43</f>
        <v>0</v>
      </c>
      <c r="L93" s="20">
        <f t="shared" si="9"/>
        <v>0</v>
      </c>
      <c r="M93" s="52" t="s">
        <v>1117</v>
      </c>
      <c r="P93" t="s">
        <v>779</v>
      </c>
      <c r="Q93" t="s">
        <v>1117</v>
      </c>
      <c r="R93" t="s">
        <v>236</v>
      </c>
      <c r="T93" t="s">
        <v>948</v>
      </c>
    </row>
    <row r="94" spans="1:20" ht="24.95" customHeight="1">
      <c r="A94" s="19" t="s">
        <v>1243</v>
      </c>
      <c r="B94" s="19" t="s">
        <v>1038</v>
      </c>
      <c r="C94" s="18" t="s">
        <v>1171</v>
      </c>
      <c r="D94" s="18" t="s">
        <v>493</v>
      </c>
      <c r="E94" s="20">
        <f t="shared" si="6"/>
        <v>0</v>
      </c>
      <c r="F94" s="20">
        <f t="shared" si="5"/>
        <v>0</v>
      </c>
      <c r="G94" s="20">
        <f>일위대가목록!F44</f>
        <v>0</v>
      </c>
      <c r="H94" s="20">
        <f t="shared" si="7"/>
        <v>0</v>
      </c>
      <c r="I94" s="20">
        <f>일위대가목록!G44</f>
        <v>0</v>
      </c>
      <c r="J94" s="20">
        <f t="shared" si="8"/>
        <v>0</v>
      </c>
      <c r="K94" s="20">
        <f>일위대가목록!H44</f>
        <v>0</v>
      </c>
      <c r="L94" s="20">
        <f t="shared" si="9"/>
        <v>0</v>
      </c>
      <c r="M94" s="52" t="s">
        <v>1117</v>
      </c>
      <c r="P94" t="s">
        <v>1047</v>
      </c>
      <c r="Q94" t="s">
        <v>1117</v>
      </c>
      <c r="R94" t="s">
        <v>1067</v>
      </c>
      <c r="T94" t="s">
        <v>948</v>
      </c>
    </row>
    <row r="95" spans="1:20" ht="24.95" customHeight="1">
      <c r="A95" s="19" t="s">
        <v>1243</v>
      </c>
      <c r="B95" s="19" t="s">
        <v>392</v>
      </c>
      <c r="C95" s="18" t="s">
        <v>1171</v>
      </c>
      <c r="D95" s="18" t="s">
        <v>493</v>
      </c>
      <c r="E95" s="20">
        <f t="shared" si="6"/>
        <v>0</v>
      </c>
      <c r="F95" s="20">
        <f t="shared" si="5"/>
        <v>0</v>
      </c>
      <c r="G95" s="20">
        <f>일위대가목록!F45</f>
        <v>0</v>
      </c>
      <c r="H95" s="20">
        <f t="shared" si="7"/>
        <v>0</v>
      </c>
      <c r="I95" s="20">
        <f>일위대가목록!G45</f>
        <v>0</v>
      </c>
      <c r="J95" s="20">
        <f t="shared" si="8"/>
        <v>0</v>
      </c>
      <c r="K95" s="20">
        <f>일위대가목록!H45</f>
        <v>0</v>
      </c>
      <c r="L95" s="20">
        <f t="shared" si="9"/>
        <v>0</v>
      </c>
      <c r="M95" s="52" t="s">
        <v>1117</v>
      </c>
      <c r="P95" t="s">
        <v>224</v>
      </c>
      <c r="Q95" t="s">
        <v>1117</v>
      </c>
      <c r="R95" t="s">
        <v>482</v>
      </c>
      <c r="T95" t="s">
        <v>948</v>
      </c>
    </row>
    <row r="96" spans="1:20" ht="24.95" customHeight="1">
      <c r="A96" s="19" t="s">
        <v>1243</v>
      </c>
      <c r="B96" s="19" t="s">
        <v>596</v>
      </c>
      <c r="C96" s="18" t="s">
        <v>1171</v>
      </c>
      <c r="D96" s="18" t="s">
        <v>493</v>
      </c>
      <c r="E96" s="20">
        <f t="shared" si="6"/>
        <v>0</v>
      </c>
      <c r="F96" s="20">
        <f t="shared" si="5"/>
        <v>0</v>
      </c>
      <c r="G96" s="20">
        <f>일위대가목록!F46</f>
        <v>0</v>
      </c>
      <c r="H96" s="20">
        <f t="shared" si="7"/>
        <v>0</v>
      </c>
      <c r="I96" s="20">
        <f>일위대가목록!G46</f>
        <v>0</v>
      </c>
      <c r="J96" s="20">
        <f t="shared" si="8"/>
        <v>0</v>
      </c>
      <c r="K96" s="20">
        <f>일위대가목록!H46</f>
        <v>0</v>
      </c>
      <c r="L96" s="20">
        <f t="shared" si="9"/>
        <v>0</v>
      </c>
      <c r="M96" s="52" t="s">
        <v>1117</v>
      </c>
      <c r="P96" t="s">
        <v>507</v>
      </c>
      <c r="Q96" t="s">
        <v>1117</v>
      </c>
      <c r="R96" t="s">
        <v>796</v>
      </c>
      <c r="T96" t="s">
        <v>948</v>
      </c>
    </row>
    <row r="97" spans="1:20" ht="24.95" customHeight="1">
      <c r="A97" s="19" t="s">
        <v>1244</v>
      </c>
      <c r="B97" s="19" t="s">
        <v>141</v>
      </c>
      <c r="C97" s="18" t="s">
        <v>1171</v>
      </c>
      <c r="D97" s="18" t="s">
        <v>493</v>
      </c>
      <c r="E97" s="20">
        <f t="shared" si="6"/>
        <v>0</v>
      </c>
      <c r="F97" s="20">
        <f t="shared" si="5"/>
        <v>0</v>
      </c>
      <c r="G97" s="20">
        <f>일위대가목록!F47</f>
        <v>0</v>
      </c>
      <c r="H97" s="20">
        <f t="shared" si="7"/>
        <v>0</v>
      </c>
      <c r="I97" s="20">
        <f>일위대가목록!G47</f>
        <v>0</v>
      </c>
      <c r="J97" s="20">
        <f t="shared" si="8"/>
        <v>0</v>
      </c>
      <c r="K97" s="20">
        <f>일위대가목록!H47</f>
        <v>0</v>
      </c>
      <c r="L97" s="20">
        <f t="shared" si="9"/>
        <v>0</v>
      </c>
      <c r="M97" s="52" t="s">
        <v>1117</v>
      </c>
      <c r="P97" t="s">
        <v>756</v>
      </c>
      <c r="Q97" t="s">
        <v>1117</v>
      </c>
      <c r="R97" t="s">
        <v>182</v>
      </c>
      <c r="T97" t="s">
        <v>948</v>
      </c>
    </row>
    <row r="98" spans="1:20" ht="24.95" customHeight="1">
      <c r="A98" s="19" t="s">
        <v>1244</v>
      </c>
      <c r="B98" s="19" t="s">
        <v>35</v>
      </c>
      <c r="C98" s="18" t="s">
        <v>1171</v>
      </c>
      <c r="D98" s="18" t="s">
        <v>493</v>
      </c>
      <c r="E98" s="20">
        <f t="shared" si="6"/>
        <v>0</v>
      </c>
      <c r="F98" s="20">
        <f t="shared" si="5"/>
        <v>0</v>
      </c>
      <c r="G98" s="20">
        <f>일위대가목록!F48</f>
        <v>0</v>
      </c>
      <c r="H98" s="20">
        <f t="shared" si="7"/>
        <v>0</v>
      </c>
      <c r="I98" s="20">
        <f>일위대가목록!G48</f>
        <v>0</v>
      </c>
      <c r="J98" s="20">
        <f t="shared" si="8"/>
        <v>0</v>
      </c>
      <c r="K98" s="20">
        <f>일위대가목록!H48</f>
        <v>0</v>
      </c>
      <c r="L98" s="20">
        <f t="shared" si="9"/>
        <v>0</v>
      </c>
      <c r="M98" s="52" t="s">
        <v>1117</v>
      </c>
      <c r="P98" t="s">
        <v>1020</v>
      </c>
      <c r="Q98" t="s">
        <v>1117</v>
      </c>
      <c r="R98" t="s">
        <v>706</v>
      </c>
      <c r="T98" t="s">
        <v>948</v>
      </c>
    </row>
    <row r="99" spans="1:20" ht="24.95" customHeight="1">
      <c r="A99" s="19" t="s">
        <v>1244</v>
      </c>
      <c r="B99" s="19" t="s">
        <v>852</v>
      </c>
      <c r="C99" s="18" t="s">
        <v>1171</v>
      </c>
      <c r="D99" s="18" t="s">
        <v>493</v>
      </c>
      <c r="E99" s="20">
        <f t="shared" si="6"/>
        <v>0</v>
      </c>
      <c r="F99" s="20">
        <f t="shared" si="5"/>
        <v>0</v>
      </c>
      <c r="G99" s="20">
        <f>일위대가목록!F49</f>
        <v>0</v>
      </c>
      <c r="H99" s="20">
        <f t="shared" si="7"/>
        <v>0</v>
      </c>
      <c r="I99" s="20">
        <f>일위대가목록!G49</f>
        <v>0</v>
      </c>
      <c r="J99" s="20">
        <f t="shared" si="8"/>
        <v>0</v>
      </c>
      <c r="K99" s="20">
        <f>일위대가목록!H49</f>
        <v>0</v>
      </c>
      <c r="L99" s="20">
        <f t="shared" si="9"/>
        <v>0</v>
      </c>
      <c r="M99" s="52" t="s">
        <v>1117</v>
      </c>
      <c r="P99" t="s">
        <v>205</v>
      </c>
      <c r="Q99" t="s">
        <v>1117</v>
      </c>
      <c r="R99" t="s">
        <v>39</v>
      </c>
      <c r="T99" t="s">
        <v>948</v>
      </c>
    </row>
    <row r="100" spans="1:20" ht="24.95" customHeight="1">
      <c r="A100" s="19" t="s">
        <v>1244</v>
      </c>
      <c r="B100" s="19" t="s">
        <v>596</v>
      </c>
      <c r="C100" s="18" t="s">
        <v>1171</v>
      </c>
      <c r="D100" s="18" t="s">
        <v>493</v>
      </c>
      <c r="E100" s="20">
        <f t="shared" si="6"/>
        <v>0</v>
      </c>
      <c r="F100" s="20">
        <f t="shared" si="5"/>
        <v>0</v>
      </c>
      <c r="G100" s="20">
        <f>일위대가목록!F50</f>
        <v>0</v>
      </c>
      <c r="H100" s="20">
        <f t="shared" si="7"/>
        <v>0</v>
      </c>
      <c r="I100" s="20">
        <f>일위대가목록!G50</f>
        <v>0</v>
      </c>
      <c r="J100" s="20">
        <f t="shared" si="8"/>
        <v>0</v>
      </c>
      <c r="K100" s="20">
        <f>일위대가목록!H50</f>
        <v>0</v>
      </c>
      <c r="L100" s="20">
        <f t="shared" si="9"/>
        <v>0</v>
      </c>
      <c r="M100" s="52" t="s">
        <v>1117</v>
      </c>
      <c r="P100" t="s">
        <v>492</v>
      </c>
      <c r="Q100" t="s">
        <v>1117</v>
      </c>
      <c r="R100" t="s">
        <v>762</v>
      </c>
      <c r="T100" t="s">
        <v>948</v>
      </c>
    </row>
    <row r="101" spans="1:20" ht="24.95" customHeight="1">
      <c r="A101" s="19" t="s">
        <v>1245</v>
      </c>
      <c r="B101" s="19" t="s">
        <v>1117</v>
      </c>
      <c r="C101" s="18" t="s">
        <v>1171</v>
      </c>
      <c r="D101" s="18" t="s">
        <v>681</v>
      </c>
      <c r="E101" s="20">
        <f t="shared" si="6"/>
        <v>0</v>
      </c>
      <c r="F101" s="20">
        <f t="shared" si="5"/>
        <v>0</v>
      </c>
      <c r="G101" s="20">
        <f>일위대가목록!F51</f>
        <v>0</v>
      </c>
      <c r="H101" s="20">
        <f t="shared" si="7"/>
        <v>0</v>
      </c>
      <c r="I101" s="20">
        <f>일위대가목록!G51</f>
        <v>0</v>
      </c>
      <c r="J101" s="20">
        <f t="shared" si="8"/>
        <v>0</v>
      </c>
      <c r="K101" s="20">
        <f>일위대가목록!H51</f>
        <v>0</v>
      </c>
      <c r="L101" s="20">
        <f t="shared" si="9"/>
        <v>0</v>
      </c>
      <c r="M101" s="52" t="s">
        <v>1117</v>
      </c>
      <c r="P101" t="s">
        <v>742</v>
      </c>
      <c r="Q101" t="s">
        <v>1117</v>
      </c>
      <c r="R101" t="s">
        <v>511</v>
      </c>
      <c r="T101" t="s">
        <v>948</v>
      </c>
    </row>
    <row r="102" spans="1:20" ht="24.95" customHeight="1">
      <c r="A102" s="19" t="s">
        <v>1246</v>
      </c>
      <c r="B102" s="19" t="s">
        <v>456</v>
      </c>
      <c r="C102" s="18" t="s">
        <v>1171</v>
      </c>
      <c r="D102" s="18" t="s">
        <v>208</v>
      </c>
      <c r="E102" s="20">
        <f t="shared" si="6"/>
        <v>0</v>
      </c>
      <c r="F102" s="20">
        <f t="shared" si="5"/>
        <v>0</v>
      </c>
      <c r="G102" s="20">
        <f>일위대가목록!F52</f>
        <v>0</v>
      </c>
      <c r="H102" s="20">
        <f t="shared" si="7"/>
        <v>0</v>
      </c>
      <c r="I102" s="20">
        <f>일위대가목록!G52</f>
        <v>0</v>
      </c>
      <c r="J102" s="20">
        <f t="shared" si="8"/>
        <v>0</v>
      </c>
      <c r="K102" s="20">
        <f>일위대가목록!H52</f>
        <v>0</v>
      </c>
      <c r="L102" s="20">
        <f t="shared" si="9"/>
        <v>0</v>
      </c>
      <c r="M102" s="52" t="s">
        <v>1117</v>
      </c>
      <c r="P102" t="s">
        <v>1006</v>
      </c>
      <c r="Q102" t="s">
        <v>1117</v>
      </c>
      <c r="R102" t="s">
        <v>799</v>
      </c>
      <c r="T102" t="s">
        <v>948</v>
      </c>
    </row>
    <row r="103" spans="1:20" ht="24.95" customHeight="1">
      <c r="A103" s="19" t="s">
        <v>1247</v>
      </c>
      <c r="B103" s="19" t="s">
        <v>456</v>
      </c>
      <c r="C103" s="18" t="s">
        <v>1171</v>
      </c>
      <c r="D103" s="18" t="s">
        <v>208</v>
      </c>
      <c r="E103" s="20">
        <f t="shared" si="6"/>
        <v>0</v>
      </c>
      <c r="F103" s="20">
        <f t="shared" si="5"/>
        <v>0</v>
      </c>
      <c r="G103" s="20">
        <f>일위대가목록!F53</f>
        <v>0</v>
      </c>
      <c r="H103" s="20">
        <f t="shared" si="7"/>
        <v>0</v>
      </c>
      <c r="I103" s="20">
        <f>일위대가목록!G53</f>
        <v>0</v>
      </c>
      <c r="J103" s="20">
        <f t="shared" si="8"/>
        <v>0</v>
      </c>
      <c r="K103" s="20">
        <f>일위대가목록!H53</f>
        <v>0</v>
      </c>
      <c r="L103" s="20">
        <f t="shared" si="9"/>
        <v>0</v>
      </c>
      <c r="M103" s="52" t="s">
        <v>1117</v>
      </c>
      <c r="P103" t="s">
        <v>1021</v>
      </c>
      <c r="Q103" t="s">
        <v>1117</v>
      </c>
      <c r="R103" t="s">
        <v>615</v>
      </c>
      <c r="T103" t="s">
        <v>948</v>
      </c>
    </row>
    <row r="104" spans="1:20" ht="24.95" customHeight="1">
      <c r="A104" s="19" t="s">
        <v>1248</v>
      </c>
      <c r="B104" s="19" t="s">
        <v>1024</v>
      </c>
      <c r="C104" s="18" t="s">
        <v>1171</v>
      </c>
      <c r="D104" s="18" t="s">
        <v>208</v>
      </c>
      <c r="E104" s="20">
        <f t="shared" si="6"/>
        <v>0</v>
      </c>
      <c r="F104" s="20">
        <f t="shared" si="5"/>
        <v>0</v>
      </c>
      <c r="G104" s="20">
        <f>일위대가목록!F54</f>
        <v>0</v>
      </c>
      <c r="H104" s="20">
        <f t="shared" si="7"/>
        <v>0</v>
      </c>
      <c r="I104" s="20">
        <f>일위대가목록!G54</f>
        <v>0</v>
      </c>
      <c r="J104" s="20">
        <f t="shared" si="8"/>
        <v>0</v>
      </c>
      <c r="K104" s="20">
        <f>일위대가목록!H54</f>
        <v>0</v>
      </c>
      <c r="L104" s="20">
        <f t="shared" si="9"/>
        <v>0</v>
      </c>
      <c r="M104" s="52" t="s">
        <v>1117</v>
      </c>
      <c r="P104" t="s">
        <v>758</v>
      </c>
      <c r="Q104" t="s">
        <v>1117</v>
      </c>
      <c r="R104" t="s">
        <v>418</v>
      </c>
      <c r="T104" t="s">
        <v>948</v>
      </c>
    </row>
    <row r="105" spans="1:20" ht="24.95" customHeight="1">
      <c r="A105" s="19" t="s">
        <v>1249</v>
      </c>
      <c r="B105" s="19" t="s">
        <v>187</v>
      </c>
      <c r="C105" s="18" t="s">
        <v>1171</v>
      </c>
      <c r="D105" s="18" t="s">
        <v>208</v>
      </c>
      <c r="E105" s="20">
        <f t="shared" si="6"/>
        <v>0</v>
      </c>
      <c r="F105" s="20">
        <f t="shared" si="5"/>
        <v>0</v>
      </c>
      <c r="G105" s="20">
        <f>일위대가목록!F55</f>
        <v>0</v>
      </c>
      <c r="H105" s="20">
        <f t="shared" si="7"/>
        <v>0</v>
      </c>
      <c r="I105" s="20">
        <f>일위대가목록!G55</f>
        <v>0</v>
      </c>
      <c r="J105" s="20">
        <f t="shared" si="8"/>
        <v>0</v>
      </c>
      <c r="K105" s="20">
        <f>일위대가목록!H55</f>
        <v>0</v>
      </c>
      <c r="L105" s="20">
        <f t="shared" si="9"/>
        <v>0</v>
      </c>
      <c r="M105" s="52" t="s">
        <v>1117</v>
      </c>
      <c r="P105" t="s">
        <v>491</v>
      </c>
      <c r="Q105" t="s">
        <v>1117</v>
      </c>
      <c r="R105" t="s">
        <v>808</v>
      </c>
      <c r="T105" t="s">
        <v>948</v>
      </c>
    </row>
    <row r="106" spans="1:20" ht="24.95" hidden="1" customHeight="1">
      <c r="A106" s="19" t="s">
        <v>1250</v>
      </c>
      <c r="B106" s="19" t="s">
        <v>843</v>
      </c>
      <c r="C106" s="18" t="s">
        <v>1170</v>
      </c>
      <c r="D106" s="18" t="s">
        <v>493</v>
      </c>
      <c r="E106" s="20">
        <f t="shared" si="6"/>
        <v>0</v>
      </c>
      <c r="F106" s="20">
        <f t="shared" si="5"/>
        <v>0</v>
      </c>
      <c r="G106" s="20">
        <f>일위대가목록!F56</f>
        <v>0</v>
      </c>
      <c r="H106" s="20">
        <f t="shared" si="7"/>
        <v>0</v>
      </c>
      <c r="I106" s="20">
        <f>일위대가목록!G56</f>
        <v>0</v>
      </c>
      <c r="J106" s="20">
        <f t="shared" si="8"/>
        <v>0</v>
      </c>
      <c r="K106" s="20">
        <f>일위대가목록!H56</f>
        <v>0</v>
      </c>
      <c r="L106" s="20">
        <f t="shared" si="9"/>
        <v>0</v>
      </c>
      <c r="M106" s="52" t="s">
        <v>1117</v>
      </c>
      <c r="P106" t="s">
        <v>204</v>
      </c>
      <c r="Q106" t="s">
        <v>1117</v>
      </c>
      <c r="R106" t="s">
        <v>387</v>
      </c>
      <c r="T106" t="s">
        <v>948</v>
      </c>
    </row>
    <row r="107" spans="1:20" ht="24.95" hidden="1" customHeight="1">
      <c r="A107" s="19" t="s">
        <v>1250</v>
      </c>
      <c r="B107" s="19" t="s">
        <v>210</v>
      </c>
      <c r="C107" s="18" t="s">
        <v>1170</v>
      </c>
      <c r="D107" s="18" t="s">
        <v>493</v>
      </c>
      <c r="E107" s="20">
        <f t="shared" si="6"/>
        <v>0</v>
      </c>
      <c r="F107" s="20">
        <f t="shared" si="5"/>
        <v>0</v>
      </c>
      <c r="G107" s="20">
        <f>일위대가목록!F57</f>
        <v>0</v>
      </c>
      <c r="H107" s="20">
        <f t="shared" si="7"/>
        <v>0</v>
      </c>
      <c r="I107" s="20">
        <f>일위대가목록!G57</f>
        <v>0</v>
      </c>
      <c r="J107" s="20">
        <f t="shared" si="8"/>
        <v>0</v>
      </c>
      <c r="K107" s="20">
        <f>일위대가목록!H57</f>
        <v>0</v>
      </c>
      <c r="L107" s="20">
        <f t="shared" si="9"/>
        <v>0</v>
      </c>
      <c r="M107" s="52" t="s">
        <v>1117</v>
      </c>
      <c r="P107" t="s">
        <v>1044</v>
      </c>
      <c r="Q107" t="s">
        <v>1117</v>
      </c>
      <c r="R107" t="s">
        <v>82</v>
      </c>
      <c r="T107" t="s">
        <v>948</v>
      </c>
    </row>
    <row r="108" spans="1:20" ht="24.95" hidden="1" customHeight="1">
      <c r="A108" s="19" t="s">
        <v>1250</v>
      </c>
      <c r="B108" s="19" t="s">
        <v>277</v>
      </c>
      <c r="C108" s="18" t="s">
        <v>1170</v>
      </c>
      <c r="D108" s="18" t="s">
        <v>493</v>
      </c>
      <c r="E108" s="20">
        <f t="shared" si="6"/>
        <v>0</v>
      </c>
      <c r="F108" s="20">
        <f t="shared" si="5"/>
        <v>0</v>
      </c>
      <c r="G108" s="20">
        <f>일위대가목록!F58</f>
        <v>0</v>
      </c>
      <c r="H108" s="20">
        <f t="shared" si="7"/>
        <v>0</v>
      </c>
      <c r="I108" s="20">
        <f>일위대가목록!G58</f>
        <v>0</v>
      </c>
      <c r="J108" s="20">
        <f t="shared" si="8"/>
        <v>0</v>
      </c>
      <c r="K108" s="20">
        <f>일위대가목록!H58</f>
        <v>0</v>
      </c>
      <c r="L108" s="20">
        <f t="shared" si="9"/>
        <v>0</v>
      </c>
      <c r="M108" s="52" t="s">
        <v>1117</v>
      </c>
      <c r="P108" t="s">
        <v>776</v>
      </c>
      <c r="Q108" t="s">
        <v>1117</v>
      </c>
      <c r="R108" t="s">
        <v>921</v>
      </c>
      <c r="T108" t="s">
        <v>948</v>
      </c>
    </row>
    <row r="109" spans="1:20" ht="24.95" hidden="1" customHeight="1">
      <c r="A109" s="19" t="s">
        <v>1250</v>
      </c>
      <c r="B109" s="19" t="s">
        <v>766</v>
      </c>
      <c r="C109" s="18" t="s">
        <v>1170</v>
      </c>
      <c r="D109" s="18" t="s">
        <v>493</v>
      </c>
      <c r="E109" s="20">
        <f t="shared" si="6"/>
        <v>0</v>
      </c>
      <c r="F109" s="20">
        <f t="shared" si="5"/>
        <v>0</v>
      </c>
      <c r="G109" s="20">
        <f>일위대가목록!F59</f>
        <v>0</v>
      </c>
      <c r="H109" s="20">
        <f t="shared" si="7"/>
        <v>0</v>
      </c>
      <c r="I109" s="20">
        <f>일위대가목록!G59</f>
        <v>0</v>
      </c>
      <c r="J109" s="20">
        <f t="shared" si="8"/>
        <v>0</v>
      </c>
      <c r="K109" s="20">
        <f>일위대가목록!H59</f>
        <v>0</v>
      </c>
      <c r="L109" s="20">
        <f t="shared" si="9"/>
        <v>0</v>
      </c>
      <c r="M109" s="52" t="s">
        <v>1117</v>
      </c>
      <c r="P109" t="s">
        <v>512</v>
      </c>
      <c r="Q109" t="s">
        <v>1117</v>
      </c>
      <c r="R109" t="s">
        <v>651</v>
      </c>
      <c r="T109" t="s">
        <v>948</v>
      </c>
    </row>
    <row r="110" spans="1:20" ht="24.95" hidden="1" customHeight="1">
      <c r="A110" s="19" t="s">
        <v>1250</v>
      </c>
      <c r="B110" s="19" t="s">
        <v>859</v>
      </c>
      <c r="C110" s="18" t="s">
        <v>1170</v>
      </c>
      <c r="D110" s="18" t="s">
        <v>493</v>
      </c>
      <c r="E110" s="20">
        <f t="shared" si="6"/>
        <v>0</v>
      </c>
      <c r="F110" s="20">
        <f t="shared" si="5"/>
        <v>0</v>
      </c>
      <c r="G110" s="20">
        <f>일위대가목록!F60</f>
        <v>0</v>
      </c>
      <c r="H110" s="20">
        <f t="shared" si="7"/>
        <v>0</v>
      </c>
      <c r="I110" s="20">
        <f>일위대가목록!G60</f>
        <v>0</v>
      </c>
      <c r="J110" s="20">
        <f t="shared" si="8"/>
        <v>0</v>
      </c>
      <c r="K110" s="20">
        <f>일위대가목록!H60</f>
        <v>0</v>
      </c>
      <c r="L110" s="20">
        <f t="shared" si="9"/>
        <v>0</v>
      </c>
      <c r="M110" s="52" t="s">
        <v>1117</v>
      </c>
      <c r="P110" t="s">
        <v>225</v>
      </c>
      <c r="Q110" t="s">
        <v>1117</v>
      </c>
      <c r="R110" t="s">
        <v>411</v>
      </c>
      <c r="T110" t="s">
        <v>948</v>
      </c>
    </row>
    <row r="111" spans="1:20" ht="24.95" hidden="1" customHeight="1">
      <c r="A111" s="19" t="s">
        <v>1250</v>
      </c>
      <c r="B111" s="19" t="s">
        <v>503</v>
      </c>
      <c r="C111" s="18" t="s">
        <v>1170</v>
      </c>
      <c r="D111" s="18" t="s">
        <v>493</v>
      </c>
      <c r="E111" s="20">
        <f t="shared" si="6"/>
        <v>0</v>
      </c>
      <c r="F111" s="20">
        <f t="shared" si="5"/>
        <v>0</v>
      </c>
      <c r="G111" s="20">
        <f>일위대가목록!F61</f>
        <v>0</v>
      </c>
      <c r="H111" s="20">
        <f t="shared" si="7"/>
        <v>0</v>
      </c>
      <c r="I111" s="20">
        <f>일위대가목록!G61</f>
        <v>0</v>
      </c>
      <c r="J111" s="20">
        <f t="shared" si="8"/>
        <v>0</v>
      </c>
      <c r="K111" s="20">
        <f>일위대가목록!H61</f>
        <v>0</v>
      </c>
      <c r="L111" s="20">
        <f t="shared" si="9"/>
        <v>0</v>
      </c>
      <c r="M111" s="52" t="s">
        <v>1117</v>
      </c>
      <c r="P111" t="s">
        <v>997</v>
      </c>
      <c r="Q111" t="s">
        <v>1117</v>
      </c>
      <c r="R111" t="s">
        <v>114</v>
      </c>
      <c r="T111" t="s">
        <v>948</v>
      </c>
    </row>
    <row r="112" spans="1:20" ht="24.95" hidden="1" customHeight="1">
      <c r="A112" s="19" t="s">
        <v>1251</v>
      </c>
      <c r="B112" s="19" t="s">
        <v>843</v>
      </c>
      <c r="C112" s="18" t="s">
        <v>1170</v>
      </c>
      <c r="D112" s="18" t="s">
        <v>493</v>
      </c>
      <c r="E112" s="20">
        <f t="shared" si="6"/>
        <v>0</v>
      </c>
      <c r="F112" s="20">
        <f t="shared" si="5"/>
        <v>0</v>
      </c>
      <c r="G112" s="20">
        <f>일위대가목록!F62</f>
        <v>0</v>
      </c>
      <c r="H112" s="20">
        <f t="shared" si="7"/>
        <v>0</v>
      </c>
      <c r="I112" s="20">
        <f>일위대가목록!G62</f>
        <v>0</v>
      </c>
      <c r="J112" s="20">
        <f t="shared" si="8"/>
        <v>0</v>
      </c>
      <c r="K112" s="20">
        <f>일위대가목록!H62</f>
        <v>0</v>
      </c>
      <c r="L112" s="20">
        <f t="shared" si="9"/>
        <v>0</v>
      </c>
      <c r="M112" s="52" t="s">
        <v>1117</v>
      </c>
      <c r="P112" t="s">
        <v>729</v>
      </c>
      <c r="Q112" t="s">
        <v>1117</v>
      </c>
      <c r="R112" t="s">
        <v>48</v>
      </c>
      <c r="T112" t="s">
        <v>948</v>
      </c>
    </row>
    <row r="113" spans="1:20" ht="24.95" hidden="1" customHeight="1">
      <c r="A113" s="19" t="s">
        <v>1251</v>
      </c>
      <c r="B113" s="19" t="s">
        <v>210</v>
      </c>
      <c r="C113" s="18" t="s">
        <v>1170</v>
      </c>
      <c r="D113" s="18" t="s">
        <v>493</v>
      </c>
      <c r="E113" s="20">
        <f t="shared" si="6"/>
        <v>0</v>
      </c>
      <c r="F113" s="20">
        <f t="shared" si="5"/>
        <v>0</v>
      </c>
      <c r="G113" s="20">
        <f>일위대가목록!F63</f>
        <v>0</v>
      </c>
      <c r="H113" s="20">
        <f t="shared" si="7"/>
        <v>0</v>
      </c>
      <c r="I113" s="20">
        <f>일위대가목록!G63</f>
        <v>0</v>
      </c>
      <c r="J113" s="20">
        <f t="shared" si="8"/>
        <v>0</v>
      </c>
      <c r="K113" s="20">
        <f>일위대가목록!H63</f>
        <v>0</v>
      </c>
      <c r="L113" s="20">
        <f t="shared" si="9"/>
        <v>0</v>
      </c>
      <c r="M113" s="52" t="s">
        <v>1117</v>
      </c>
      <c r="P113" t="s">
        <v>988</v>
      </c>
      <c r="Q113" t="s">
        <v>1117</v>
      </c>
      <c r="R113" t="s">
        <v>348</v>
      </c>
      <c r="T113" t="s">
        <v>948</v>
      </c>
    </row>
    <row r="114" spans="1:20" ht="24.95" hidden="1" customHeight="1">
      <c r="A114" s="19" t="s">
        <v>1251</v>
      </c>
      <c r="B114" s="19" t="s">
        <v>277</v>
      </c>
      <c r="C114" s="18" t="s">
        <v>1170</v>
      </c>
      <c r="D114" s="18" t="s">
        <v>493</v>
      </c>
      <c r="E114" s="20">
        <f t="shared" si="6"/>
        <v>0</v>
      </c>
      <c r="F114" s="20">
        <f t="shared" si="5"/>
        <v>0</v>
      </c>
      <c r="G114" s="20">
        <f>일위대가목록!F64</f>
        <v>0</v>
      </c>
      <c r="H114" s="20">
        <f t="shared" si="7"/>
        <v>0</v>
      </c>
      <c r="I114" s="20">
        <f>일위대가목록!G64</f>
        <v>0</v>
      </c>
      <c r="J114" s="20">
        <f t="shared" si="8"/>
        <v>0</v>
      </c>
      <c r="K114" s="20">
        <f>일위대가목록!H64</f>
        <v>0</v>
      </c>
      <c r="L114" s="20">
        <f t="shared" si="9"/>
        <v>0</v>
      </c>
      <c r="M114" s="52" t="s">
        <v>1117</v>
      </c>
      <c r="P114" t="s">
        <v>712</v>
      </c>
      <c r="Q114" t="s">
        <v>1117</v>
      </c>
      <c r="R114" t="s">
        <v>625</v>
      </c>
      <c r="T114" t="s">
        <v>948</v>
      </c>
    </row>
    <row r="115" spans="1:20" ht="24.95" hidden="1" customHeight="1">
      <c r="A115" s="19" t="s">
        <v>1251</v>
      </c>
      <c r="B115" s="19" t="s">
        <v>766</v>
      </c>
      <c r="C115" s="18" t="s">
        <v>1170</v>
      </c>
      <c r="D115" s="18" t="s">
        <v>493</v>
      </c>
      <c r="E115" s="20">
        <f t="shared" si="6"/>
        <v>0</v>
      </c>
      <c r="F115" s="20">
        <f t="shared" si="5"/>
        <v>0</v>
      </c>
      <c r="G115" s="20">
        <f>일위대가목록!F65</f>
        <v>0</v>
      </c>
      <c r="H115" s="20">
        <f t="shared" si="7"/>
        <v>0</v>
      </c>
      <c r="I115" s="20">
        <f>일위대가목록!G65</f>
        <v>0</v>
      </c>
      <c r="J115" s="20">
        <f t="shared" si="8"/>
        <v>0</v>
      </c>
      <c r="K115" s="20">
        <f>일위대가목록!H65</f>
        <v>0</v>
      </c>
      <c r="L115" s="20">
        <f t="shared" si="9"/>
        <v>0</v>
      </c>
      <c r="M115" s="52" t="s">
        <v>1117</v>
      </c>
      <c r="P115" t="s">
        <v>435</v>
      </c>
      <c r="Q115" t="s">
        <v>1117</v>
      </c>
      <c r="R115" t="s">
        <v>893</v>
      </c>
      <c r="T115" t="s">
        <v>948</v>
      </c>
    </row>
    <row r="116" spans="1:20" ht="24.95" customHeight="1">
      <c r="A116" s="55" t="s">
        <v>1205</v>
      </c>
      <c r="B116" s="55" t="s">
        <v>1400</v>
      </c>
      <c r="C116" s="103" t="s">
        <v>1171</v>
      </c>
      <c r="D116" s="103" t="s">
        <v>493</v>
      </c>
      <c r="E116" s="104">
        <f>G116+I116+K116</f>
        <v>0</v>
      </c>
      <c r="F116" s="104">
        <f>H116+J116+L116</f>
        <v>0</v>
      </c>
      <c r="G116" s="104">
        <f>일위대가목록!F216</f>
        <v>0</v>
      </c>
      <c r="H116" s="104">
        <f>TRUNC(G116*C116,0)</f>
        <v>0</v>
      </c>
      <c r="I116" s="104">
        <f>일위대가목록!G216</f>
        <v>0</v>
      </c>
      <c r="J116" s="104">
        <f>TRUNC(I116*C116,0)</f>
        <v>0</v>
      </c>
      <c r="K116" s="104">
        <f>일위대가목록!H216</f>
        <v>0</v>
      </c>
      <c r="L116" s="104">
        <f>TRUNC(K116*C116,0)</f>
        <v>0</v>
      </c>
      <c r="M116" s="108"/>
    </row>
    <row r="117" spans="1:20" ht="24.95" hidden="1" customHeight="1">
      <c r="A117" s="19" t="s">
        <v>1252</v>
      </c>
      <c r="B117" s="19" t="s">
        <v>843</v>
      </c>
      <c r="C117" s="18" t="s">
        <v>1170</v>
      </c>
      <c r="D117" s="18" t="s">
        <v>493</v>
      </c>
      <c r="E117" s="20">
        <f t="shared" si="6"/>
        <v>0</v>
      </c>
      <c r="F117" s="20">
        <f t="shared" si="5"/>
        <v>0</v>
      </c>
      <c r="G117" s="20">
        <f>일위대가목록!F67</f>
        <v>0</v>
      </c>
      <c r="H117" s="20">
        <f t="shared" si="7"/>
        <v>0</v>
      </c>
      <c r="I117" s="20">
        <f>일위대가목록!G67</f>
        <v>0</v>
      </c>
      <c r="J117" s="20">
        <f t="shared" si="8"/>
        <v>0</v>
      </c>
      <c r="K117" s="20">
        <f>일위대가목록!H67</f>
        <v>0</v>
      </c>
      <c r="L117" s="20">
        <f t="shared" si="9"/>
        <v>0</v>
      </c>
      <c r="M117" s="52" t="s">
        <v>1117</v>
      </c>
      <c r="P117" t="s">
        <v>140</v>
      </c>
      <c r="Q117" t="s">
        <v>1117</v>
      </c>
      <c r="R117" t="s">
        <v>834</v>
      </c>
      <c r="T117" t="s">
        <v>948</v>
      </c>
    </row>
    <row r="118" spans="1:20" ht="24.95" hidden="1" customHeight="1">
      <c r="A118" s="19" t="s">
        <v>1252</v>
      </c>
      <c r="B118" s="19" t="s">
        <v>210</v>
      </c>
      <c r="C118" s="18" t="s">
        <v>1170</v>
      </c>
      <c r="D118" s="18" t="s">
        <v>493</v>
      </c>
      <c r="E118" s="20">
        <f t="shared" si="6"/>
        <v>0</v>
      </c>
      <c r="F118" s="20">
        <f t="shared" si="5"/>
        <v>0</v>
      </c>
      <c r="G118" s="20">
        <f>일위대가목록!F68</f>
        <v>0</v>
      </c>
      <c r="H118" s="20">
        <f t="shared" si="7"/>
        <v>0</v>
      </c>
      <c r="I118" s="20">
        <f>일위대가목록!G68</f>
        <v>0</v>
      </c>
      <c r="J118" s="20">
        <f t="shared" si="8"/>
        <v>0</v>
      </c>
      <c r="K118" s="20">
        <f>일위대가목록!H68</f>
        <v>0</v>
      </c>
      <c r="L118" s="20">
        <f t="shared" si="9"/>
        <v>0</v>
      </c>
      <c r="M118" s="52" t="s">
        <v>1117</v>
      </c>
      <c r="P118" t="s">
        <v>970</v>
      </c>
      <c r="Q118" t="s">
        <v>1117</v>
      </c>
      <c r="R118" t="s">
        <v>1094</v>
      </c>
      <c r="T118" t="s">
        <v>948</v>
      </c>
    </row>
    <row r="119" spans="1:20" ht="24.95" hidden="1" customHeight="1">
      <c r="A119" s="19" t="s">
        <v>1252</v>
      </c>
      <c r="B119" s="19" t="s">
        <v>277</v>
      </c>
      <c r="C119" s="18" t="s">
        <v>1170</v>
      </c>
      <c r="D119" s="18" t="s">
        <v>493</v>
      </c>
      <c r="E119" s="20">
        <f t="shared" si="6"/>
        <v>0</v>
      </c>
      <c r="F119" s="20">
        <f t="shared" si="5"/>
        <v>0</v>
      </c>
      <c r="G119" s="20">
        <f>일위대가목록!F69</f>
        <v>0</v>
      </c>
      <c r="H119" s="20">
        <f t="shared" si="7"/>
        <v>0</v>
      </c>
      <c r="I119" s="20">
        <f>일위대가목록!G69</f>
        <v>0</v>
      </c>
      <c r="J119" s="20">
        <f t="shared" si="8"/>
        <v>0</v>
      </c>
      <c r="K119" s="20">
        <f>일위대가목록!H69</f>
        <v>0</v>
      </c>
      <c r="L119" s="20">
        <f t="shared" si="9"/>
        <v>0</v>
      </c>
      <c r="M119" s="52" t="s">
        <v>1117</v>
      </c>
      <c r="P119" t="s">
        <v>700</v>
      </c>
      <c r="Q119" t="s">
        <v>1117</v>
      </c>
      <c r="R119" t="s">
        <v>289</v>
      </c>
      <c r="T119" t="s">
        <v>948</v>
      </c>
    </row>
    <row r="120" spans="1:20" ht="24.95" hidden="1" customHeight="1">
      <c r="A120" s="19" t="s">
        <v>1252</v>
      </c>
      <c r="B120" s="19" t="s">
        <v>766</v>
      </c>
      <c r="C120" s="18" t="s">
        <v>1170</v>
      </c>
      <c r="D120" s="18" t="s">
        <v>493</v>
      </c>
      <c r="E120" s="20">
        <f t="shared" si="6"/>
        <v>0</v>
      </c>
      <c r="F120" s="20">
        <f t="shared" si="5"/>
        <v>0</v>
      </c>
      <c r="G120" s="20">
        <f>일위대가목록!F70</f>
        <v>0</v>
      </c>
      <c r="H120" s="20">
        <f t="shared" si="7"/>
        <v>0</v>
      </c>
      <c r="I120" s="20">
        <f>일위대가목록!G70</f>
        <v>0</v>
      </c>
      <c r="J120" s="20">
        <f t="shared" si="8"/>
        <v>0</v>
      </c>
      <c r="K120" s="20">
        <f>일위대가목록!H70</f>
        <v>0</v>
      </c>
      <c r="L120" s="20">
        <f t="shared" si="9"/>
        <v>0</v>
      </c>
      <c r="M120" s="52" t="s">
        <v>1117</v>
      </c>
      <c r="P120" t="s">
        <v>417</v>
      </c>
      <c r="Q120" t="s">
        <v>1117</v>
      </c>
      <c r="R120" t="s">
        <v>554</v>
      </c>
      <c r="T120" t="s">
        <v>948</v>
      </c>
    </row>
    <row r="121" spans="1:20" ht="24.95" hidden="1" customHeight="1">
      <c r="A121" s="19" t="s">
        <v>1252</v>
      </c>
      <c r="B121" s="19" t="s">
        <v>859</v>
      </c>
      <c r="C121" s="18" t="s">
        <v>1170</v>
      </c>
      <c r="D121" s="18" t="s">
        <v>493</v>
      </c>
      <c r="E121" s="20">
        <f t="shared" si="6"/>
        <v>0</v>
      </c>
      <c r="F121" s="20">
        <f t="shared" si="5"/>
        <v>0</v>
      </c>
      <c r="G121" s="20">
        <f>일위대가목록!F71</f>
        <v>0</v>
      </c>
      <c r="H121" s="20">
        <f t="shared" si="7"/>
        <v>0</v>
      </c>
      <c r="I121" s="20">
        <f>일위대가목록!G71</f>
        <v>0</v>
      </c>
      <c r="J121" s="20">
        <f t="shared" si="8"/>
        <v>0</v>
      </c>
      <c r="K121" s="20">
        <f>일위대가목록!H71</f>
        <v>0</v>
      </c>
      <c r="L121" s="20">
        <f t="shared" si="9"/>
        <v>0</v>
      </c>
      <c r="M121" s="52" t="s">
        <v>1117</v>
      </c>
      <c r="P121" t="s">
        <v>121</v>
      </c>
      <c r="Q121" t="s">
        <v>1117</v>
      </c>
      <c r="R121" t="s">
        <v>846</v>
      </c>
      <c r="T121" t="s">
        <v>948</v>
      </c>
    </row>
    <row r="122" spans="1:20" ht="24.95" hidden="1" customHeight="1">
      <c r="A122" s="19" t="s">
        <v>1252</v>
      </c>
      <c r="B122" s="19" t="s">
        <v>503</v>
      </c>
      <c r="C122" s="18" t="s">
        <v>1170</v>
      </c>
      <c r="D122" s="18" t="s">
        <v>493</v>
      </c>
      <c r="E122" s="20">
        <f t="shared" si="6"/>
        <v>0</v>
      </c>
      <c r="F122" s="20">
        <f t="shared" si="5"/>
        <v>0</v>
      </c>
      <c r="G122" s="20">
        <f>일위대가목록!F72</f>
        <v>0</v>
      </c>
      <c r="H122" s="20">
        <f t="shared" si="7"/>
        <v>0</v>
      </c>
      <c r="I122" s="20">
        <f>일위대가목록!G72</f>
        <v>0</v>
      </c>
      <c r="J122" s="20">
        <f t="shared" si="8"/>
        <v>0</v>
      </c>
      <c r="K122" s="20">
        <f>일위대가목록!H72</f>
        <v>0</v>
      </c>
      <c r="L122" s="20">
        <f t="shared" si="9"/>
        <v>0</v>
      </c>
      <c r="M122" s="52" t="s">
        <v>1117</v>
      </c>
      <c r="P122" t="s">
        <v>947</v>
      </c>
      <c r="Q122" t="s">
        <v>1117</v>
      </c>
      <c r="R122" t="s">
        <v>1101</v>
      </c>
      <c r="T122" t="s">
        <v>948</v>
      </c>
    </row>
    <row r="123" spans="1:20" ht="24.95" customHeight="1">
      <c r="A123" s="19" t="s">
        <v>1253</v>
      </c>
      <c r="B123" s="19" t="s">
        <v>184</v>
      </c>
      <c r="C123" s="18" t="s">
        <v>1171</v>
      </c>
      <c r="D123" s="18" t="s">
        <v>493</v>
      </c>
      <c r="E123" s="20">
        <f t="shared" si="6"/>
        <v>0</v>
      </c>
      <c r="F123" s="20">
        <f t="shared" si="5"/>
        <v>0</v>
      </c>
      <c r="G123" s="20">
        <f>일위대가목록!F73</f>
        <v>0</v>
      </c>
      <c r="H123" s="20">
        <f t="shared" si="7"/>
        <v>0</v>
      </c>
      <c r="I123" s="20">
        <f>일위대가목록!G73</f>
        <v>0</v>
      </c>
      <c r="J123" s="20">
        <f t="shared" si="8"/>
        <v>0</v>
      </c>
      <c r="K123" s="20">
        <f>일위대가목록!H73</f>
        <v>0</v>
      </c>
      <c r="L123" s="20">
        <f t="shared" si="9"/>
        <v>0</v>
      </c>
      <c r="M123" s="52" t="s">
        <v>1117</v>
      </c>
      <c r="P123" t="s">
        <v>678</v>
      </c>
      <c r="Q123" t="s">
        <v>1117</v>
      </c>
      <c r="R123" t="s">
        <v>662</v>
      </c>
      <c r="T123" t="s">
        <v>948</v>
      </c>
    </row>
    <row r="124" spans="1:20" ht="24.95" customHeight="1">
      <c r="A124" s="19" t="s">
        <v>1253</v>
      </c>
      <c r="B124" s="19" t="s">
        <v>821</v>
      </c>
      <c r="C124" s="18" t="s">
        <v>1171</v>
      </c>
      <c r="D124" s="18" t="s">
        <v>493</v>
      </c>
      <c r="E124" s="20">
        <f t="shared" si="6"/>
        <v>0</v>
      </c>
      <c r="F124" s="20">
        <f t="shared" si="5"/>
        <v>0</v>
      </c>
      <c r="G124" s="20">
        <f>일위대가목록!F74</f>
        <v>0</v>
      </c>
      <c r="H124" s="20">
        <f t="shared" si="7"/>
        <v>0</v>
      </c>
      <c r="I124" s="20">
        <f>일위대가목록!G74</f>
        <v>0</v>
      </c>
      <c r="J124" s="20">
        <f t="shared" si="8"/>
        <v>0</v>
      </c>
      <c r="K124" s="20">
        <f>일위대가목록!H74</f>
        <v>0</v>
      </c>
      <c r="L124" s="20">
        <f t="shared" si="9"/>
        <v>0</v>
      </c>
      <c r="M124" s="52" t="s">
        <v>1117</v>
      </c>
      <c r="P124" t="s">
        <v>609</v>
      </c>
      <c r="Q124" t="s">
        <v>1117</v>
      </c>
      <c r="R124" t="s">
        <v>381</v>
      </c>
      <c r="T124" t="s">
        <v>948</v>
      </c>
    </row>
    <row r="125" spans="1:20" ht="24.95" customHeight="1">
      <c r="A125" s="19" t="s">
        <v>1253</v>
      </c>
      <c r="B125" s="19" t="s">
        <v>859</v>
      </c>
      <c r="C125" s="18" t="s">
        <v>1171</v>
      </c>
      <c r="D125" s="18" t="s">
        <v>493</v>
      </c>
      <c r="E125" s="20">
        <f t="shared" si="6"/>
        <v>0</v>
      </c>
      <c r="F125" s="20">
        <f t="shared" si="5"/>
        <v>0</v>
      </c>
      <c r="G125" s="20">
        <f>일위대가목록!F75</f>
        <v>0</v>
      </c>
      <c r="H125" s="20">
        <f t="shared" si="7"/>
        <v>0</v>
      </c>
      <c r="I125" s="20">
        <f>일위대가목록!G75</f>
        <v>0</v>
      </c>
      <c r="J125" s="20">
        <f t="shared" si="8"/>
        <v>0</v>
      </c>
      <c r="K125" s="20">
        <f>일위대가목록!H75</f>
        <v>0</v>
      </c>
      <c r="L125" s="20">
        <f t="shared" si="9"/>
        <v>0</v>
      </c>
      <c r="M125" s="52" t="s">
        <v>1117</v>
      </c>
      <c r="P125" t="s">
        <v>892</v>
      </c>
      <c r="Q125" t="s">
        <v>1117</v>
      </c>
      <c r="R125" t="s">
        <v>73</v>
      </c>
      <c r="T125" t="s">
        <v>948</v>
      </c>
    </row>
    <row r="126" spans="1:20" ht="24.95" customHeight="1">
      <c r="A126" s="19" t="s">
        <v>1253</v>
      </c>
      <c r="B126" s="19" t="s">
        <v>503</v>
      </c>
      <c r="C126" s="18" t="s">
        <v>1171</v>
      </c>
      <c r="D126" s="18" t="s">
        <v>493</v>
      </c>
      <c r="E126" s="20">
        <f t="shared" si="6"/>
        <v>0</v>
      </c>
      <c r="F126" s="20">
        <f t="shared" si="5"/>
        <v>0</v>
      </c>
      <c r="G126" s="20">
        <f>일위대가목록!F76</f>
        <v>0</v>
      </c>
      <c r="H126" s="20">
        <f t="shared" si="7"/>
        <v>0</v>
      </c>
      <c r="I126" s="20">
        <f>일위대가목록!G76</f>
        <v>0</v>
      </c>
      <c r="J126" s="20">
        <f t="shared" si="8"/>
        <v>0</v>
      </c>
      <c r="K126" s="20">
        <f>일위대가목록!H76</f>
        <v>0</v>
      </c>
      <c r="L126" s="20">
        <f t="shared" si="9"/>
        <v>0</v>
      </c>
      <c r="M126" s="52" t="s">
        <v>1117</v>
      </c>
      <c r="P126" t="s">
        <v>17</v>
      </c>
      <c r="Q126" t="s">
        <v>1117</v>
      </c>
      <c r="R126" t="s">
        <v>993</v>
      </c>
      <c r="T126" t="s">
        <v>948</v>
      </c>
    </row>
    <row r="127" spans="1:20" ht="24.95" customHeight="1">
      <c r="A127" s="19" t="s">
        <v>1254</v>
      </c>
      <c r="B127" s="19" t="s">
        <v>467</v>
      </c>
      <c r="C127" s="18" t="s">
        <v>1171</v>
      </c>
      <c r="D127" s="18" t="s">
        <v>493</v>
      </c>
      <c r="E127" s="20">
        <f t="shared" si="6"/>
        <v>0</v>
      </c>
      <c r="F127" s="20">
        <f t="shared" si="5"/>
        <v>0</v>
      </c>
      <c r="G127" s="20">
        <f>일위대가목록!F77</f>
        <v>0</v>
      </c>
      <c r="H127" s="20">
        <f t="shared" si="7"/>
        <v>0</v>
      </c>
      <c r="I127" s="20">
        <f>일위대가목록!G77</f>
        <v>0</v>
      </c>
      <c r="J127" s="20">
        <f t="shared" si="8"/>
        <v>0</v>
      </c>
      <c r="K127" s="20">
        <f>일위대가목록!H77</f>
        <v>0</v>
      </c>
      <c r="L127" s="20">
        <f t="shared" si="9"/>
        <v>0</v>
      </c>
      <c r="M127" s="52" t="s">
        <v>1117</v>
      </c>
      <c r="P127" t="s">
        <v>326</v>
      </c>
      <c r="Q127" t="s">
        <v>1117</v>
      </c>
      <c r="R127" t="s">
        <v>994</v>
      </c>
      <c r="T127" t="s">
        <v>948</v>
      </c>
    </row>
    <row r="128" spans="1:20" ht="24.95" customHeight="1">
      <c r="A128" s="19" t="s">
        <v>1255</v>
      </c>
      <c r="B128" s="19" t="s">
        <v>795</v>
      </c>
      <c r="C128" s="18" t="s">
        <v>1171</v>
      </c>
      <c r="D128" s="18" t="s">
        <v>534</v>
      </c>
      <c r="E128" s="20">
        <f t="shared" si="6"/>
        <v>0</v>
      </c>
      <c r="F128" s="20">
        <f t="shared" si="5"/>
        <v>0</v>
      </c>
      <c r="G128" s="84">
        <f>일위대가목록!F78</f>
        <v>0</v>
      </c>
      <c r="H128" s="20">
        <f t="shared" si="7"/>
        <v>0</v>
      </c>
      <c r="I128" s="20">
        <f>일위대가목록!G78</f>
        <v>0</v>
      </c>
      <c r="J128" s="20">
        <f t="shared" si="8"/>
        <v>0</v>
      </c>
      <c r="K128" s="20">
        <f>일위대가목록!H78</f>
        <v>0</v>
      </c>
      <c r="L128" s="20">
        <f t="shared" si="9"/>
        <v>0</v>
      </c>
      <c r="M128" s="52" t="s">
        <v>1117</v>
      </c>
      <c r="P128" t="s">
        <v>591</v>
      </c>
      <c r="Q128" t="s">
        <v>1117</v>
      </c>
      <c r="R128" t="s">
        <v>979</v>
      </c>
      <c r="T128" t="s">
        <v>948</v>
      </c>
    </row>
    <row r="129" spans="1:20" ht="24.95" hidden="1" customHeight="1">
      <c r="A129" s="19" t="s">
        <v>403</v>
      </c>
      <c r="B129" s="19" t="s">
        <v>795</v>
      </c>
      <c r="C129" s="18" t="s">
        <v>1170</v>
      </c>
      <c r="D129" s="18" t="s">
        <v>534</v>
      </c>
      <c r="E129" s="20">
        <f t="shared" si="6"/>
        <v>0</v>
      </c>
      <c r="F129" s="20">
        <f t="shared" si="5"/>
        <v>0</v>
      </c>
      <c r="G129" s="20">
        <f>일위대가목록!F79</f>
        <v>0</v>
      </c>
      <c r="H129" s="20">
        <f t="shared" si="7"/>
        <v>0</v>
      </c>
      <c r="I129" s="20">
        <f>일위대가목록!G79</f>
        <v>0</v>
      </c>
      <c r="J129" s="20">
        <f t="shared" si="8"/>
        <v>0</v>
      </c>
      <c r="K129" s="20">
        <f>일위대가목록!H79</f>
        <v>0</v>
      </c>
      <c r="L129" s="20">
        <f t="shared" si="9"/>
        <v>0</v>
      </c>
      <c r="M129" s="52" t="s">
        <v>1117</v>
      </c>
      <c r="P129" t="s">
        <v>869</v>
      </c>
      <c r="Q129" t="s">
        <v>1117</v>
      </c>
      <c r="R129" t="s">
        <v>1031</v>
      </c>
      <c r="T129" t="s">
        <v>948</v>
      </c>
    </row>
    <row r="130" spans="1:20" ht="24.95" customHeight="1">
      <c r="A130" s="19" t="s">
        <v>1256</v>
      </c>
      <c r="B130" s="19" t="s">
        <v>795</v>
      </c>
      <c r="C130" s="18" t="s">
        <v>1171</v>
      </c>
      <c r="D130" s="18" t="s">
        <v>534</v>
      </c>
      <c r="E130" s="20">
        <f t="shared" si="6"/>
        <v>0</v>
      </c>
      <c r="F130" s="20">
        <f t="shared" si="5"/>
        <v>0</v>
      </c>
      <c r="G130" s="20">
        <f>일위대가목록!F80</f>
        <v>0</v>
      </c>
      <c r="H130" s="20">
        <f t="shared" si="7"/>
        <v>0</v>
      </c>
      <c r="I130" s="20">
        <f>일위대가목록!G80</f>
        <v>0</v>
      </c>
      <c r="J130" s="20">
        <f t="shared" si="8"/>
        <v>0</v>
      </c>
      <c r="K130" s="20">
        <f>일위대가목록!H80</f>
        <v>0</v>
      </c>
      <c r="L130" s="20">
        <f t="shared" si="9"/>
        <v>0</v>
      </c>
      <c r="M130" s="52" t="s">
        <v>1117</v>
      </c>
      <c r="P130" t="s">
        <v>0</v>
      </c>
      <c r="Q130" t="s">
        <v>1117</v>
      </c>
      <c r="R130" t="s">
        <v>1</v>
      </c>
      <c r="T130" t="s">
        <v>948</v>
      </c>
    </row>
    <row r="131" spans="1:20" ht="24.95" hidden="1" customHeight="1">
      <c r="A131" s="19" t="s">
        <v>312</v>
      </c>
      <c r="B131" s="19" t="s">
        <v>795</v>
      </c>
      <c r="C131" s="18" t="s">
        <v>1170</v>
      </c>
      <c r="D131" s="18" t="s">
        <v>534</v>
      </c>
      <c r="E131" s="20">
        <f t="shared" si="6"/>
        <v>0</v>
      </c>
      <c r="F131" s="20">
        <f t="shared" si="5"/>
        <v>0</v>
      </c>
      <c r="G131" s="20">
        <f>일위대가목록!F81</f>
        <v>0</v>
      </c>
      <c r="H131" s="20">
        <f t="shared" si="7"/>
        <v>0</v>
      </c>
      <c r="I131" s="20">
        <f>일위대가목록!G81</f>
        <v>0</v>
      </c>
      <c r="J131" s="20">
        <f t="shared" si="8"/>
        <v>0</v>
      </c>
      <c r="K131" s="20">
        <f>일위대가목록!H81</f>
        <v>0</v>
      </c>
      <c r="L131" s="20">
        <f t="shared" si="9"/>
        <v>0</v>
      </c>
      <c r="M131" s="52" t="s">
        <v>1117</v>
      </c>
      <c r="P131" t="s">
        <v>310</v>
      </c>
      <c r="Q131" t="s">
        <v>1117</v>
      </c>
      <c r="R131" t="s">
        <v>260</v>
      </c>
      <c r="T131" t="s">
        <v>948</v>
      </c>
    </row>
    <row r="132" spans="1:20" ht="24.95" customHeight="1">
      <c r="A132" s="19" t="s">
        <v>1257</v>
      </c>
      <c r="B132" s="19" t="s">
        <v>1117</v>
      </c>
      <c r="C132" s="18" t="s">
        <v>1171</v>
      </c>
      <c r="D132" s="18" t="s">
        <v>534</v>
      </c>
      <c r="E132" s="20">
        <f t="shared" si="6"/>
        <v>0</v>
      </c>
      <c r="F132" s="20">
        <f t="shared" ref="F132:F194" si="10">H132+J132+L132</f>
        <v>0</v>
      </c>
      <c r="G132" s="20">
        <f>일위대가목록!F82</f>
        <v>0</v>
      </c>
      <c r="H132" s="20">
        <f t="shared" si="7"/>
        <v>0</v>
      </c>
      <c r="I132" s="20">
        <f>일위대가목록!G82</f>
        <v>0</v>
      </c>
      <c r="J132" s="20">
        <f t="shared" si="8"/>
        <v>0</v>
      </c>
      <c r="K132" s="20">
        <f>일위대가목록!H82</f>
        <v>0</v>
      </c>
      <c r="L132" s="20">
        <f t="shared" si="9"/>
        <v>0</v>
      </c>
      <c r="M132" s="52" t="s">
        <v>1117</v>
      </c>
      <c r="P132" t="s">
        <v>644</v>
      </c>
      <c r="Q132" t="s">
        <v>1117</v>
      </c>
      <c r="R132" t="s">
        <v>726</v>
      </c>
      <c r="T132" t="s">
        <v>948</v>
      </c>
    </row>
    <row r="133" spans="1:20" ht="24.95" customHeight="1">
      <c r="A133" s="19" t="s">
        <v>1258</v>
      </c>
      <c r="B133" s="19" t="s">
        <v>1117</v>
      </c>
      <c r="C133" s="18" t="s">
        <v>1171</v>
      </c>
      <c r="D133" s="18" t="s">
        <v>534</v>
      </c>
      <c r="E133" s="20">
        <f t="shared" ref="E133:E195" si="11">G133+I133+K133</f>
        <v>0</v>
      </c>
      <c r="F133" s="20">
        <f t="shared" si="10"/>
        <v>0</v>
      </c>
      <c r="G133" s="20">
        <f>일위대가목록!F83</f>
        <v>0</v>
      </c>
      <c r="H133" s="20">
        <f t="shared" si="7"/>
        <v>0</v>
      </c>
      <c r="I133" s="20">
        <f>일위대가목록!G83</f>
        <v>0</v>
      </c>
      <c r="J133" s="20">
        <f t="shared" si="8"/>
        <v>0</v>
      </c>
      <c r="K133" s="20">
        <f>일위대가목록!H83</f>
        <v>0</v>
      </c>
      <c r="L133" s="20">
        <f t="shared" si="9"/>
        <v>0</v>
      </c>
      <c r="M133" s="52" t="s">
        <v>1117</v>
      </c>
      <c r="P133" t="s">
        <v>911</v>
      </c>
      <c r="Q133" t="s">
        <v>1117</v>
      </c>
      <c r="R133" t="s">
        <v>68</v>
      </c>
      <c r="T133" t="s">
        <v>948</v>
      </c>
    </row>
    <row r="134" spans="1:20" ht="24.95" customHeight="1">
      <c r="A134" s="19" t="s">
        <v>1259</v>
      </c>
      <c r="B134" s="19" t="s">
        <v>1117</v>
      </c>
      <c r="C134" s="18" t="s">
        <v>1171</v>
      </c>
      <c r="D134" s="18" t="s">
        <v>534</v>
      </c>
      <c r="E134" s="20">
        <f t="shared" si="11"/>
        <v>0</v>
      </c>
      <c r="F134" s="20">
        <f t="shared" si="10"/>
        <v>0</v>
      </c>
      <c r="G134" s="20">
        <f>일위대가목록!F84</f>
        <v>0</v>
      </c>
      <c r="H134" s="20">
        <f t="shared" ref="H134:H196" si="12">TRUNC(G134*C134,0)</f>
        <v>0</v>
      </c>
      <c r="I134" s="20">
        <f>일위대가목록!G84</f>
        <v>0</v>
      </c>
      <c r="J134" s="20">
        <f t="shared" ref="J134:J196" si="13">TRUNC(I134*C134,0)</f>
        <v>0</v>
      </c>
      <c r="K134" s="20">
        <f>일위대가목록!H84</f>
        <v>0</v>
      </c>
      <c r="L134" s="20">
        <f t="shared" ref="L134:L196" si="14">TRUNC(K134*C134,0)</f>
        <v>0</v>
      </c>
      <c r="M134" s="52" t="s">
        <v>1117</v>
      </c>
      <c r="P134" t="s">
        <v>803</v>
      </c>
      <c r="Q134" t="s">
        <v>1117</v>
      </c>
      <c r="R134" t="s">
        <v>691</v>
      </c>
      <c r="T134" t="s">
        <v>948</v>
      </c>
    </row>
    <row r="135" spans="1:20" ht="24.95" customHeight="1">
      <c r="A135" s="19" t="s">
        <v>1260</v>
      </c>
      <c r="B135" s="19" t="s">
        <v>1116</v>
      </c>
      <c r="C135" s="18" t="s">
        <v>1171</v>
      </c>
      <c r="D135" s="18" t="s">
        <v>681</v>
      </c>
      <c r="E135" s="20">
        <f t="shared" si="11"/>
        <v>0</v>
      </c>
      <c r="F135" s="20">
        <f t="shared" si="10"/>
        <v>0</v>
      </c>
      <c r="G135" s="20">
        <f>일위대가목록!F85</f>
        <v>0</v>
      </c>
      <c r="H135" s="20">
        <f t="shared" si="12"/>
        <v>0</v>
      </c>
      <c r="I135" s="20">
        <f>일위대가목록!G85</f>
        <v>0</v>
      </c>
      <c r="J135" s="20">
        <f t="shared" si="13"/>
        <v>0</v>
      </c>
      <c r="K135" s="20">
        <f>일위대가목록!H85</f>
        <v>0</v>
      </c>
      <c r="L135" s="20">
        <f t="shared" si="14"/>
        <v>0</v>
      </c>
      <c r="M135" s="52" t="s">
        <v>1117</v>
      </c>
      <c r="P135" t="s">
        <v>1065</v>
      </c>
      <c r="Q135" t="s">
        <v>1117</v>
      </c>
      <c r="R135" t="s">
        <v>975</v>
      </c>
      <c r="T135" t="s">
        <v>948</v>
      </c>
    </row>
    <row r="136" spans="1:20" ht="24.95" customHeight="1">
      <c r="A136" s="19" t="s">
        <v>1261</v>
      </c>
      <c r="B136" s="19" t="s">
        <v>1116</v>
      </c>
      <c r="C136" s="18" t="s">
        <v>1171</v>
      </c>
      <c r="D136" s="18" t="s">
        <v>681</v>
      </c>
      <c r="E136" s="20">
        <f t="shared" si="11"/>
        <v>0</v>
      </c>
      <c r="F136" s="20">
        <f t="shared" si="10"/>
        <v>0</v>
      </c>
      <c r="G136" s="20">
        <f>일위대가목록!F86</f>
        <v>0</v>
      </c>
      <c r="H136" s="20">
        <f t="shared" si="12"/>
        <v>0</v>
      </c>
      <c r="I136" s="20">
        <f>일위대가목록!G86</f>
        <v>0</v>
      </c>
      <c r="J136" s="20">
        <f t="shared" si="13"/>
        <v>0</v>
      </c>
      <c r="K136" s="20">
        <f>일위대가목록!H86</f>
        <v>0</v>
      </c>
      <c r="L136" s="20">
        <f t="shared" si="14"/>
        <v>0</v>
      </c>
      <c r="M136" s="52" t="s">
        <v>1117</v>
      </c>
      <c r="P136" t="s">
        <v>243</v>
      </c>
      <c r="Q136" t="s">
        <v>1117</v>
      </c>
      <c r="R136" t="s">
        <v>711</v>
      </c>
      <c r="T136" t="s">
        <v>948</v>
      </c>
    </row>
    <row r="137" spans="1:20" ht="24.95" customHeight="1">
      <c r="A137" s="19" t="s">
        <v>1260</v>
      </c>
      <c r="B137" s="19" t="s">
        <v>830</v>
      </c>
      <c r="C137" s="18" t="s">
        <v>1171</v>
      </c>
      <c r="D137" s="18" t="s">
        <v>681</v>
      </c>
      <c r="E137" s="20">
        <f t="shared" si="11"/>
        <v>0</v>
      </c>
      <c r="F137" s="20">
        <f t="shared" si="10"/>
        <v>0</v>
      </c>
      <c r="G137" s="20">
        <f>일위대가목록!F87</f>
        <v>0</v>
      </c>
      <c r="H137" s="20">
        <f t="shared" si="12"/>
        <v>0</v>
      </c>
      <c r="I137" s="20">
        <f>일위대가목록!G87</f>
        <v>0</v>
      </c>
      <c r="J137" s="20">
        <f t="shared" si="13"/>
        <v>0</v>
      </c>
      <c r="K137" s="20">
        <f>일위대가목록!H87</f>
        <v>0</v>
      </c>
      <c r="L137" s="20">
        <f t="shared" si="14"/>
        <v>0</v>
      </c>
      <c r="M137" s="52" t="s">
        <v>1117</v>
      </c>
      <c r="P137" t="s">
        <v>526</v>
      </c>
      <c r="Q137" t="s">
        <v>1117</v>
      </c>
      <c r="R137" t="s">
        <v>443</v>
      </c>
      <c r="T137" t="s">
        <v>948</v>
      </c>
    </row>
    <row r="138" spans="1:20" ht="24.95" customHeight="1">
      <c r="A138" s="19" t="s">
        <v>1261</v>
      </c>
      <c r="B138" s="19" t="s">
        <v>830</v>
      </c>
      <c r="C138" s="18" t="s">
        <v>1171</v>
      </c>
      <c r="D138" s="18" t="s">
        <v>681</v>
      </c>
      <c r="E138" s="20">
        <f t="shared" si="11"/>
        <v>0</v>
      </c>
      <c r="F138" s="20">
        <f t="shared" si="10"/>
        <v>0</v>
      </c>
      <c r="G138" s="20">
        <f>일위대가목록!F88</f>
        <v>0</v>
      </c>
      <c r="H138" s="20">
        <f t="shared" si="12"/>
        <v>0</v>
      </c>
      <c r="I138" s="20">
        <f>일위대가목록!G88</f>
        <v>0</v>
      </c>
      <c r="J138" s="20">
        <f t="shared" si="13"/>
        <v>0</v>
      </c>
      <c r="K138" s="20">
        <f>일위대가목록!H88</f>
        <v>0</v>
      </c>
      <c r="L138" s="20">
        <f t="shared" si="14"/>
        <v>0</v>
      </c>
      <c r="M138" s="52" t="s">
        <v>1117</v>
      </c>
      <c r="P138" t="s">
        <v>816</v>
      </c>
      <c r="Q138" t="s">
        <v>1117</v>
      </c>
      <c r="R138" t="s">
        <v>153</v>
      </c>
      <c r="T138" t="s">
        <v>948</v>
      </c>
    </row>
    <row r="139" spans="1:20" ht="24.95" customHeight="1">
      <c r="A139" s="19" t="s">
        <v>1262</v>
      </c>
      <c r="B139" s="19" t="s">
        <v>1116</v>
      </c>
      <c r="C139" s="18" t="s">
        <v>1171</v>
      </c>
      <c r="D139" s="18" t="s">
        <v>681</v>
      </c>
      <c r="E139" s="20">
        <f t="shared" si="11"/>
        <v>0</v>
      </c>
      <c r="F139" s="20">
        <f t="shared" si="10"/>
        <v>0</v>
      </c>
      <c r="G139" s="20">
        <f>일위대가목록!F89</f>
        <v>0</v>
      </c>
      <c r="H139" s="20">
        <f t="shared" si="12"/>
        <v>0</v>
      </c>
      <c r="I139" s="20">
        <f>일위대가목록!G89</f>
        <v>0</v>
      </c>
      <c r="J139" s="20">
        <f t="shared" si="13"/>
        <v>0</v>
      </c>
      <c r="K139" s="20">
        <f>일위대가목록!H89</f>
        <v>0</v>
      </c>
      <c r="L139" s="20">
        <f t="shared" si="14"/>
        <v>0</v>
      </c>
      <c r="M139" s="52" t="s">
        <v>1117</v>
      </c>
      <c r="P139" t="s">
        <v>1083</v>
      </c>
      <c r="Q139" t="s">
        <v>1117</v>
      </c>
      <c r="R139" t="s">
        <v>508</v>
      </c>
      <c r="T139" t="s">
        <v>948</v>
      </c>
    </row>
    <row r="140" spans="1:20" ht="24.95" customHeight="1">
      <c r="A140" s="19" t="s">
        <v>1263</v>
      </c>
      <c r="B140" s="19" t="s">
        <v>1116</v>
      </c>
      <c r="C140" s="18" t="s">
        <v>1171</v>
      </c>
      <c r="D140" s="18" t="s">
        <v>681</v>
      </c>
      <c r="E140" s="20">
        <f t="shared" si="11"/>
        <v>0</v>
      </c>
      <c r="F140" s="20">
        <f t="shared" si="10"/>
        <v>0</v>
      </c>
      <c r="G140" s="20">
        <f>일위대가목록!F90</f>
        <v>0</v>
      </c>
      <c r="H140" s="20">
        <f t="shared" si="12"/>
        <v>0</v>
      </c>
      <c r="I140" s="20">
        <f>일위대가목록!G90</f>
        <v>0</v>
      </c>
      <c r="J140" s="20">
        <f t="shared" si="13"/>
        <v>0</v>
      </c>
      <c r="K140" s="20">
        <f>일위대가목록!H90</f>
        <v>0</v>
      </c>
      <c r="L140" s="20">
        <f t="shared" si="14"/>
        <v>0</v>
      </c>
      <c r="M140" s="52" t="s">
        <v>1117</v>
      </c>
      <c r="P140" t="s">
        <v>263</v>
      </c>
      <c r="Q140" t="s">
        <v>1117</v>
      </c>
      <c r="R140" t="s">
        <v>223</v>
      </c>
      <c r="T140" t="s">
        <v>948</v>
      </c>
    </row>
    <row r="141" spans="1:20" ht="24.95" customHeight="1">
      <c r="A141" s="19" t="s">
        <v>1262</v>
      </c>
      <c r="B141" s="19" t="s">
        <v>830</v>
      </c>
      <c r="C141" s="18" t="s">
        <v>1171</v>
      </c>
      <c r="D141" s="18" t="s">
        <v>681</v>
      </c>
      <c r="E141" s="20">
        <f t="shared" si="11"/>
        <v>0</v>
      </c>
      <c r="F141" s="20">
        <f t="shared" si="10"/>
        <v>0</v>
      </c>
      <c r="G141" s="20">
        <f>일위대가목록!F91</f>
        <v>0</v>
      </c>
      <c r="H141" s="20">
        <f t="shared" si="12"/>
        <v>0</v>
      </c>
      <c r="I141" s="20">
        <f>일위대가목록!G91</f>
        <v>0</v>
      </c>
      <c r="J141" s="20">
        <f t="shared" si="13"/>
        <v>0</v>
      </c>
      <c r="K141" s="20">
        <f>일위대가목록!H91</f>
        <v>0</v>
      </c>
      <c r="L141" s="20">
        <f t="shared" si="14"/>
        <v>0</v>
      </c>
      <c r="M141" s="52" t="s">
        <v>1117</v>
      </c>
      <c r="P141" t="s">
        <v>541</v>
      </c>
      <c r="Q141" t="s">
        <v>1117</v>
      </c>
      <c r="R141" t="s">
        <v>1049</v>
      </c>
      <c r="T141" t="s">
        <v>948</v>
      </c>
    </row>
    <row r="142" spans="1:20" ht="24.95" customHeight="1">
      <c r="A142" s="19" t="s">
        <v>1263</v>
      </c>
      <c r="B142" s="19" t="s">
        <v>830</v>
      </c>
      <c r="C142" s="18" t="s">
        <v>1171</v>
      </c>
      <c r="D142" s="18" t="s">
        <v>681</v>
      </c>
      <c r="E142" s="20">
        <f t="shared" si="11"/>
        <v>0</v>
      </c>
      <c r="F142" s="20">
        <f t="shared" si="10"/>
        <v>0</v>
      </c>
      <c r="G142" s="20">
        <f>일위대가목록!F92</f>
        <v>0</v>
      </c>
      <c r="H142" s="20">
        <f t="shared" si="12"/>
        <v>0</v>
      </c>
      <c r="I142" s="20">
        <f>일위대가목록!G92</f>
        <v>0</v>
      </c>
      <c r="J142" s="20">
        <f t="shared" si="13"/>
        <v>0</v>
      </c>
      <c r="K142" s="20">
        <f>일위대가목록!H92</f>
        <v>0</v>
      </c>
      <c r="L142" s="20">
        <f t="shared" si="14"/>
        <v>0</v>
      </c>
      <c r="M142" s="52" t="s">
        <v>1117</v>
      </c>
      <c r="P142" t="s">
        <v>832</v>
      </c>
      <c r="Q142" t="s">
        <v>1117</v>
      </c>
      <c r="R142" t="s">
        <v>778</v>
      </c>
      <c r="T142" t="s">
        <v>948</v>
      </c>
    </row>
    <row r="143" spans="1:20" ht="24.95" customHeight="1">
      <c r="A143" s="19" t="s">
        <v>1263</v>
      </c>
      <c r="B143" s="19" t="s">
        <v>572</v>
      </c>
      <c r="C143" s="18" t="s">
        <v>1171</v>
      </c>
      <c r="D143" s="18" t="s">
        <v>681</v>
      </c>
      <c r="E143" s="20">
        <f t="shared" si="11"/>
        <v>0</v>
      </c>
      <c r="F143" s="20">
        <f t="shared" si="10"/>
        <v>0</v>
      </c>
      <c r="G143" s="20">
        <f>일위대가목록!F93</f>
        <v>0</v>
      </c>
      <c r="H143" s="20">
        <f t="shared" si="12"/>
        <v>0</v>
      </c>
      <c r="I143" s="20">
        <f>일위대가목록!G93</f>
        <v>0</v>
      </c>
      <c r="J143" s="20">
        <f t="shared" si="13"/>
        <v>0</v>
      </c>
      <c r="K143" s="20">
        <f>일위대가목록!H93</f>
        <v>0</v>
      </c>
      <c r="L143" s="20">
        <f t="shared" si="14"/>
        <v>0</v>
      </c>
      <c r="M143" s="52" t="s">
        <v>1117</v>
      </c>
      <c r="P143" t="s">
        <v>1091</v>
      </c>
      <c r="Q143" t="s">
        <v>1117</v>
      </c>
      <c r="R143" t="s">
        <v>123</v>
      </c>
      <c r="T143" t="s">
        <v>948</v>
      </c>
    </row>
    <row r="144" spans="1:20" ht="24.95" customHeight="1">
      <c r="A144" s="19" t="s">
        <v>1262</v>
      </c>
      <c r="B144" s="19" t="s">
        <v>273</v>
      </c>
      <c r="C144" s="18" t="s">
        <v>1171</v>
      </c>
      <c r="D144" s="18" t="s">
        <v>681</v>
      </c>
      <c r="E144" s="20">
        <f t="shared" si="11"/>
        <v>0</v>
      </c>
      <c r="F144" s="20">
        <f t="shared" si="10"/>
        <v>0</v>
      </c>
      <c r="G144" s="20">
        <f>일위대가목록!F94</f>
        <v>0</v>
      </c>
      <c r="H144" s="20">
        <f t="shared" si="12"/>
        <v>0</v>
      </c>
      <c r="I144" s="20">
        <f>일위대가목록!G94</f>
        <v>0</v>
      </c>
      <c r="J144" s="20">
        <f t="shared" si="13"/>
        <v>0</v>
      </c>
      <c r="K144" s="20">
        <f>일위대가목록!H94</f>
        <v>0</v>
      </c>
      <c r="L144" s="20">
        <f t="shared" si="14"/>
        <v>0</v>
      </c>
      <c r="M144" s="52" t="s">
        <v>1117</v>
      </c>
      <c r="P144" t="s">
        <v>249</v>
      </c>
      <c r="Q144" t="s">
        <v>1117</v>
      </c>
      <c r="R144" t="s">
        <v>968</v>
      </c>
      <c r="T144" t="s">
        <v>948</v>
      </c>
    </row>
    <row r="145" spans="1:20" ht="24.95" customHeight="1">
      <c r="A145" s="19" t="s">
        <v>1263</v>
      </c>
      <c r="B145" s="19" t="s">
        <v>273</v>
      </c>
      <c r="C145" s="18" t="s">
        <v>1171</v>
      </c>
      <c r="D145" s="18" t="s">
        <v>681</v>
      </c>
      <c r="E145" s="20">
        <f t="shared" si="11"/>
        <v>0</v>
      </c>
      <c r="F145" s="20">
        <f t="shared" si="10"/>
        <v>0</v>
      </c>
      <c r="G145" s="20">
        <f>일위대가목록!F95</f>
        <v>0</v>
      </c>
      <c r="H145" s="20">
        <f t="shared" si="12"/>
        <v>0</v>
      </c>
      <c r="I145" s="20">
        <f>일위대가목록!G95</f>
        <v>0</v>
      </c>
      <c r="J145" s="20">
        <f t="shared" si="13"/>
        <v>0</v>
      </c>
      <c r="K145" s="20">
        <f>일위대가목록!H95</f>
        <v>0</v>
      </c>
      <c r="L145" s="20">
        <f t="shared" si="14"/>
        <v>0</v>
      </c>
      <c r="M145" s="52" t="s">
        <v>1117</v>
      </c>
      <c r="P145" t="s">
        <v>538</v>
      </c>
      <c r="Q145" t="s">
        <v>1117</v>
      </c>
      <c r="R145" t="s">
        <v>698</v>
      </c>
      <c r="T145" t="s">
        <v>948</v>
      </c>
    </row>
    <row r="146" spans="1:20" ht="24.95" customHeight="1">
      <c r="A146" s="19" t="s">
        <v>1264</v>
      </c>
      <c r="B146" s="19" t="s">
        <v>148</v>
      </c>
      <c r="C146" s="18" t="s">
        <v>1171</v>
      </c>
      <c r="D146" s="18" t="s">
        <v>681</v>
      </c>
      <c r="E146" s="20">
        <f t="shared" si="11"/>
        <v>0</v>
      </c>
      <c r="F146" s="20">
        <f t="shared" si="10"/>
        <v>0</v>
      </c>
      <c r="G146" s="20">
        <f>일위대가목록!F96</f>
        <v>0</v>
      </c>
      <c r="H146" s="20">
        <f t="shared" si="12"/>
        <v>0</v>
      </c>
      <c r="I146" s="20">
        <f>일위대가목록!G96</f>
        <v>0</v>
      </c>
      <c r="J146" s="20">
        <f t="shared" si="13"/>
        <v>0</v>
      </c>
      <c r="K146" s="20">
        <f>일위대가목록!H96</f>
        <v>0</v>
      </c>
      <c r="L146" s="20">
        <f t="shared" si="14"/>
        <v>0</v>
      </c>
      <c r="M146" s="52" t="s">
        <v>1117</v>
      </c>
      <c r="P146" t="s">
        <v>820</v>
      </c>
      <c r="Q146" t="s">
        <v>1117</v>
      </c>
      <c r="R146" t="s">
        <v>822</v>
      </c>
      <c r="T146" t="s">
        <v>948</v>
      </c>
    </row>
    <row r="147" spans="1:20" ht="24.95" customHeight="1">
      <c r="A147" s="19" t="s">
        <v>1265</v>
      </c>
      <c r="B147" s="19" t="s">
        <v>148</v>
      </c>
      <c r="C147" s="18" t="s">
        <v>1171</v>
      </c>
      <c r="D147" s="18" t="s">
        <v>681</v>
      </c>
      <c r="E147" s="20">
        <f t="shared" si="11"/>
        <v>0</v>
      </c>
      <c r="F147" s="20">
        <f t="shared" si="10"/>
        <v>0</v>
      </c>
      <c r="G147" s="20">
        <f>일위대가목록!F97</f>
        <v>0</v>
      </c>
      <c r="H147" s="20">
        <f t="shared" si="12"/>
        <v>0</v>
      </c>
      <c r="I147" s="20">
        <f>일위대가목록!G97</f>
        <v>0</v>
      </c>
      <c r="J147" s="20">
        <f t="shared" si="13"/>
        <v>0</v>
      </c>
      <c r="K147" s="20">
        <f>일위대가목록!H97</f>
        <v>0</v>
      </c>
      <c r="L147" s="20">
        <f t="shared" si="14"/>
        <v>0</v>
      </c>
      <c r="M147" s="52" t="s">
        <v>1117</v>
      </c>
      <c r="P147" t="s">
        <v>1089</v>
      </c>
      <c r="Q147" t="s">
        <v>1117</v>
      </c>
      <c r="R147" t="s">
        <v>1090</v>
      </c>
      <c r="T147" t="s">
        <v>948</v>
      </c>
    </row>
    <row r="148" spans="1:20" ht="24.95" customHeight="1">
      <c r="A148" s="19" t="s">
        <v>1264</v>
      </c>
      <c r="B148" s="19" t="s">
        <v>1111</v>
      </c>
      <c r="C148" s="18" t="s">
        <v>1171</v>
      </c>
      <c r="D148" s="18" t="s">
        <v>681</v>
      </c>
      <c r="E148" s="20">
        <f t="shared" si="11"/>
        <v>0</v>
      </c>
      <c r="F148" s="20">
        <f t="shared" si="10"/>
        <v>0</v>
      </c>
      <c r="G148" s="20">
        <f>일위대가목록!F98</f>
        <v>0</v>
      </c>
      <c r="H148" s="20">
        <f t="shared" si="12"/>
        <v>0</v>
      </c>
      <c r="I148" s="20">
        <f>일위대가목록!G98</f>
        <v>0</v>
      </c>
      <c r="J148" s="20">
        <f t="shared" si="13"/>
        <v>0</v>
      </c>
      <c r="K148" s="20">
        <f>일위대가목록!H98</f>
        <v>0</v>
      </c>
      <c r="L148" s="20">
        <f t="shared" si="14"/>
        <v>0</v>
      </c>
      <c r="M148" s="52" t="s">
        <v>1117</v>
      </c>
      <c r="P148" t="s">
        <v>227</v>
      </c>
      <c r="Q148" t="s">
        <v>1117</v>
      </c>
      <c r="R148" t="s">
        <v>248</v>
      </c>
      <c r="T148" t="s">
        <v>948</v>
      </c>
    </row>
    <row r="149" spans="1:20" ht="24.95" customHeight="1">
      <c r="A149" s="19" t="s">
        <v>1265</v>
      </c>
      <c r="B149" s="19" t="s">
        <v>1111</v>
      </c>
      <c r="C149" s="18" t="s">
        <v>1171</v>
      </c>
      <c r="D149" s="18" t="s">
        <v>681</v>
      </c>
      <c r="E149" s="20">
        <f t="shared" si="11"/>
        <v>0</v>
      </c>
      <c r="F149" s="20">
        <f t="shared" si="10"/>
        <v>0</v>
      </c>
      <c r="G149" s="20">
        <f>일위대가목록!F99</f>
        <v>0</v>
      </c>
      <c r="H149" s="20">
        <f t="shared" si="12"/>
        <v>0</v>
      </c>
      <c r="I149" s="20">
        <f>일위대가목록!G99</f>
        <v>0</v>
      </c>
      <c r="J149" s="20">
        <f t="shared" si="13"/>
        <v>0</v>
      </c>
      <c r="K149" s="20">
        <f>일위대가목록!H99</f>
        <v>0</v>
      </c>
      <c r="L149" s="20">
        <f t="shared" si="14"/>
        <v>0</v>
      </c>
      <c r="M149" s="52" t="s">
        <v>1117</v>
      </c>
      <c r="P149" t="s">
        <v>521</v>
      </c>
      <c r="Q149" t="s">
        <v>1117</v>
      </c>
      <c r="R149" t="s">
        <v>537</v>
      </c>
      <c r="T149" t="s">
        <v>948</v>
      </c>
    </row>
    <row r="150" spans="1:20" ht="24.95" customHeight="1">
      <c r="A150" s="19" t="s">
        <v>1266</v>
      </c>
      <c r="B150" s="19" t="s">
        <v>774</v>
      </c>
      <c r="C150" s="18" t="s">
        <v>1171</v>
      </c>
      <c r="D150" s="18" t="s">
        <v>208</v>
      </c>
      <c r="E150" s="20">
        <f t="shared" si="11"/>
        <v>0</v>
      </c>
      <c r="F150" s="20">
        <f t="shared" si="10"/>
        <v>0</v>
      </c>
      <c r="G150" s="20">
        <f>일위대가목록!F100</f>
        <v>0</v>
      </c>
      <c r="H150" s="20">
        <f t="shared" si="12"/>
        <v>0</v>
      </c>
      <c r="I150" s="20">
        <f>일위대가목록!G100</f>
        <v>0</v>
      </c>
      <c r="J150" s="20">
        <f t="shared" si="13"/>
        <v>0</v>
      </c>
      <c r="K150" s="20">
        <f>일위대가목록!H100</f>
        <v>0</v>
      </c>
      <c r="L150" s="20">
        <f t="shared" si="14"/>
        <v>0</v>
      </c>
      <c r="M150" s="52" t="s">
        <v>1117</v>
      </c>
      <c r="P150" t="s">
        <v>804</v>
      </c>
      <c r="Q150" t="s">
        <v>1117</v>
      </c>
      <c r="R150" t="s">
        <v>138</v>
      </c>
      <c r="T150" t="s">
        <v>948</v>
      </c>
    </row>
    <row r="151" spans="1:20" ht="24.95" customHeight="1">
      <c r="A151" s="19" t="s">
        <v>1267</v>
      </c>
      <c r="B151" s="19" t="s">
        <v>774</v>
      </c>
      <c r="C151" s="18" t="s">
        <v>1171</v>
      </c>
      <c r="D151" s="18" t="s">
        <v>208</v>
      </c>
      <c r="E151" s="20">
        <f t="shared" si="11"/>
        <v>0</v>
      </c>
      <c r="F151" s="20">
        <f t="shared" si="10"/>
        <v>0</v>
      </c>
      <c r="G151" s="20">
        <f>일위대가목록!F101</f>
        <v>0</v>
      </c>
      <c r="H151" s="20">
        <f t="shared" si="12"/>
        <v>0</v>
      </c>
      <c r="I151" s="20">
        <f>일위대가목록!G101</f>
        <v>0</v>
      </c>
      <c r="J151" s="20">
        <f t="shared" si="13"/>
        <v>0</v>
      </c>
      <c r="K151" s="20">
        <f>일위대가목록!H101</f>
        <v>0</v>
      </c>
      <c r="L151" s="20">
        <f t="shared" si="14"/>
        <v>0</v>
      </c>
      <c r="M151" s="52" t="s">
        <v>1117</v>
      </c>
      <c r="P151" t="s">
        <v>1080</v>
      </c>
      <c r="Q151" t="s">
        <v>1117</v>
      </c>
      <c r="R151" t="s">
        <v>713</v>
      </c>
      <c r="T151" t="s">
        <v>948</v>
      </c>
    </row>
    <row r="152" spans="1:20" ht="24.95" customHeight="1">
      <c r="A152" s="19" t="s">
        <v>1268</v>
      </c>
      <c r="B152" s="19" t="s">
        <v>571</v>
      </c>
      <c r="C152" s="18" t="s">
        <v>1171</v>
      </c>
      <c r="D152" s="18" t="s">
        <v>716</v>
      </c>
      <c r="E152" s="20">
        <f t="shared" si="11"/>
        <v>0</v>
      </c>
      <c r="F152" s="20">
        <f t="shared" si="10"/>
        <v>0</v>
      </c>
      <c r="G152" s="20">
        <f>일위대가목록!F102</f>
        <v>0</v>
      </c>
      <c r="H152" s="20">
        <f t="shared" si="12"/>
        <v>0</v>
      </c>
      <c r="I152" s="20">
        <f>일위대가목록!G102</f>
        <v>0</v>
      </c>
      <c r="J152" s="20">
        <f t="shared" si="13"/>
        <v>0</v>
      </c>
      <c r="K152" s="20">
        <f>일위대가목록!H102</f>
        <v>0</v>
      </c>
      <c r="L152" s="20">
        <f t="shared" si="14"/>
        <v>0</v>
      </c>
      <c r="M152" s="52" t="s">
        <v>1117</v>
      </c>
      <c r="P152" t="s">
        <v>295</v>
      </c>
      <c r="Q152" t="s">
        <v>1117</v>
      </c>
      <c r="R152" t="s">
        <v>378</v>
      </c>
      <c r="T152" t="s">
        <v>948</v>
      </c>
    </row>
    <row r="153" spans="1:20" ht="24.95" customHeight="1">
      <c r="A153" s="19" t="s">
        <v>1269</v>
      </c>
      <c r="B153" s="19" t="s">
        <v>603</v>
      </c>
      <c r="C153" s="18" t="s">
        <v>1171</v>
      </c>
      <c r="D153" s="18" t="s">
        <v>716</v>
      </c>
      <c r="E153" s="20">
        <f t="shared" si="11"/>
        <v>0</v>
      </c>
      <c r="F153" s="20">
        <f t="shared" si="10"/>
        <v>0</v>
      </c>
      <c r="G153" s="20">
        <f>일위대가목록!F103</f>
        <v>0</v>
      </c>
      <c r="H153" s="20">
        <f t="shared" si="12"/>
        <v>0</v>
      </c>
      <c r="I153" s="20">
        <f>일위대가목록!G103</f>
        <v>0</v>
      </c>
      <c r="J153" s="20">
        <f t="shared" si="13"/>
        <v>0</v>
      </c>
      <c r="K153" s="20">
        <f>일위대가목록!H103</f>
        <v>0</v>
      </c>
      <c r="L153" s="20">
        <f t="shared" si="14"/>
        <v>0</v>
      </c>
      <c r="M153" s="52" t="s">
        <v>1117</v>
      </c>
      <c r="P153" t="s">
        <v>566</v>
      </c>
      <c r="Q153" t="s">
        <v>1117</v>
      </c>
      <c r="R153" t="s">
        <v>166</v>
      </c>
      <c r="T153" t="s">
        <v>948</v>
      </c>
    </row>
    <row r="154" spans="1:20" ht="24.95" customHeight="1">
      <c r="A154" s="19" t="s">
        <v>1269</v>
      </c>
      <c r="B154" s="19" t="s">
        <v>933</v>
      </c>
      <c r="C154" s="18" t="s">
        <v>1171</v>
      </c>
      <c r="D154" s="18" t="s">
        <v>716</v>
      </c>
      <c r="E154" s="20">
        <f t="shared" si="11"/>
        <v>0</v>
      </c>
      <c r="F154" s="20">
        <f t="shared" si="10"/>
        <v>0</v>
      </c>
      <c r="G154" s="20">
        <f>일위대가목록!F104</f>
        <v>0</v>
      </c>
      <c r="H154" s="20">
        <f t="shared" si="12"/>
        <v>0</v>
      </c>
      <c r="I154" s="20">
        <f>일위대가목록!G104</f>
        <v>0</v>
      </c>
      <c r="J154" s="20">
        <f t="shared" si="13"/>
        <v>0</v>
      </c>
      <c r="K154" s="20">
        <f>일위대가목록!H104</f>
        <v>0</v>
      </c>
      <c r="L154" s="20">
        <f t="shared" si="14"/>
        <v>0</v>
      </c>
      <c r="M154" s="52" t="s">
        <v>1117</v>
      </c>
      <c r="P154" t="s">
        <v>12</v>
      </c>
      <c r="Q154" t="s">
        <v>1117</v>
      </c>
      <c r="R154" t="s">
        <v>453</v>
      </c>
      <c r="T154" t="s">
        <v>948</v>
      </c>
    </row>
    <row r="155" spans="1:20" ht="24.95" customHeight="1">
      <c r="A155" s="19" t="s">
        <v>1270</v>
      </c>
      <c r="B155" s="19" t="s">
        <v>919</v>
      </c>
      <c r="C155" s="18" t="s">
        <v>1171</v>
      </c>
      <c r="D155" s="18" t="s">
        <v>493</v>
      </c>
      <c r="E155" s="20">
        <f t="shared" si="11"/>
        <v>0</v>
      </c>
      <c r="F155" s="20">
        <f t="shared" si="10"/>
        <v>0</v>
      </c>
      <c r="G155" s="20">
        <f>일위대가목록!F217</f>
        <v>0</v>
      </c>
      <c r="H155" s="20">
        <f t="shared" si="12"/>
        <v>0</v>
      </c>
      <c r="I155" s="20">
        <f>일위대가목록!G217</f>
        <v>0</v>
      </c>
      <c r="J155" s="20">
        <f t="shared" si="13"/>
        <v>0</v>
      </c>
      <c r="K155" s="20">
        <f>일위대가목록!H217</f>
        <v>0</v>
      </c>
      <c r="L155" s="20">
        <f t="shared" si="14"/>
        <v>0</v>
      </c>
      <c r="M155" s="52" t="s">
        <v>1117</v>
      </c>
      <c r="P155" t="s">
        <v>317</v>
      </c>
      <c r="Q155" t="s">
        <v>1117</v>
      </c>
      <c r="R155" t="s">
        <v>390</v>
      </c>
      <c r="T155" t="s">
        <v>719</v>
      </c>
    </row>
    <row r="156" spans="1:20" ht="24.95" customHeight="1">
      <c r="A156" s="19" t="s">
        <v>1270</v>
      </c>
      <c r="B156" s="19" t="s">
        <v>305</v>
      </c>
      <c r="C156" s="18" t="s">
        <v>1171</v>
      </c>
      <c r="D156" s="18" t="s">
        <v>493</v>
      </c>
      <c r="E156" s="20">
        <f t="shared" si="11"/>
        <v>0</v>
      </c>
      <c r="F156" s="20">
        <f t="shared" si="10"/>
        <v>0</v>
      </c>
      <c r="G156" s="20">
        <f>일위대가목록!F218</f>
        <v>0</v>
      </c>
      <c r="H156" s="20">
        <f t="shared" si="12"/>
        <v>0</v>
      </c>
      <c r="I156" s="20">
        <f>일위대가목록!G218</f>
        <v>0</v>
      </c>
      <c r="J156" s="20">
        <f t="shared" si="13"/>
        <v>0</v>
      </c>
      <c r="K156" s="20">
        <f>일위대가목록!H218</f>
        <v>0</v>
      </c>
      <c r="L156" s="20">
        <f t="shared" si="14"/>
        <v>0</v>
      </c>
      <c r="M156" s="52" t="s">
        <v>1117</v>
      </c>
      <c r="P156" t="s">
        <v>588</v>
      </c>
      <c r="Q156" t="s">
        <v>1117</v>
      </c>
      <c r="R156" t="s">
        <v>669</v>
      </c>
      <c r="T156" t="s">
        <v>719</v>
      </c>
    </row>
    <row r="157" spans="1:20" ht="24.95" customHeight="1">
      <c r="A157" s="19" t="s">
        <v>1270</v>
      </c>
      <c r="B157" s="19" t="s">
        <v>422</v>
      </c>
      <c r="C157" s="18" t="s">
        <v>1171</v>
      </c>
      <c r="D157" s="18" t="s">
        <v>493</v>
      </c>
      <c r="E157" s="20">
        <f t="shared" si="11"/>
        <v>0</v>
      </c>
      <c r="F157" s="20">
        <f t="shared" si="10"/>
        <v>0</v>
      </c>
      <c r="G157" s="20">
        <f>일위대가목록!F219</f>
        <v>0</v>
      </c>
      <c r="H157" s="20">
        <f t="shared" si="12"/>
        <v>0</v>
      </c>
      <c r="I157" s="20">
        <f>일위대가목록!G219</f>
        <v>0</v>
      </c>
      <c r="J157" s="20">
        <f t="shared" si="13"/>
        <v>0</v>
      </c>
      <c r="K157" s="20">
        <f>일위대가목록!H219</f>
        <v>0</v>
      </c>
      <c r="L157" s="20">
        <f t="shared" si="14"/>
        <v>0</v>
      </c>
      <c r="M157" s="52" t="s">
        <v>1117</v>
      </c>
      <c r="P157" t="s">
        <v>857</v>
      </c>
      <c r="Q157" t="s">
        <v>1117</v>
      </c>
      <c r="R157" t="s">
        <v>931</v>
      </c>
      <c r="T157" t="s">
        <v>719</v>
      </c>
    </row>
    <row r="158" spans="1:20" ht="24.95" hidden="1" customHeight="1">
      <c r="A158" s="19" t="s">
        <v>709</v>
      </c>
      <c r="B158" s="19" t="s">
        <v>610</v>
      </c>
      <c r="C158" s="18" t="s">
        <v>1170</v>
      </c>
      <c r="D158" s="18" t="s">
        <v>493</v>
      </c>
      <c r="E158" s="20">
        <f t="shared" si="11"/>
        <v>0</v>
      </c>
      <c r="F158" s="20">
        <f t="shared" si="10"/>
        <v>0</v>
      </c>
      <c r="G158" s="20">
        <f>일위대가목록!F220</f>
        <v>0</v>
      </c>
      <c r="H158" s="20">
        <f t="shared" si="12"/>
        <v>0</v>
      </c>
      <c r="I158" s="20">
        <f>일위대가목록!G220</f>
        <v>0</v>
      </c>
      <c r="J158" s="20">
        <f t="shared" si="13"/>
        <v>0</v>
      </c>
      <c r="K158" s="20">
        <f>일위대가목록!H220</f>
        <v>0</v>
      </c>
      <c r="L158" s="20">
        <f t="shared" si="14"/>
        <v>0</v>
      </c>
      <c r="M158" s="52" t="s">
        <v>1117</v>
      </c>
      <c r="P158" t="s">
        <v>32</v>
      </c>
      <c r="Q158" t="s">
        <v>1117</v>
      </c>
      <c r="R158" t="s">
        <v>79</v>
      </c>
      <c r="T158" t="s">
        <v>719</v>
      </c>
    </row>
    <row r="159" spans="1:20" ht="24.95" hidden="1" customHeight="1">
      <c r="A159" s="19" t="s">
        <v>709</v>
      </c>
      <c r="B159" s="19" t="s">
        <v>441</v>
      </c>
      <c r="C159" s="18" t="s">
        <v>1170</v>
      </c>
      <c r="D159" s="18" t="s">
        <v>493</v>
      </c>
      <c r="E159" s="20">
        <f t="shared" si="11"/>
        <v>0</v>
      </c>
      <c r="F159" s="20">
        <f t="shared" si="10"/>
        <v>0</v>
      </c>
      <c r="G159" s="20">
        <f>일위대가목록!F221</f>
        <v>0</v>
      </c>
      <c r="H159" s="20">
        <f t="shared" si="12"/>
        <v>0</v>
      </c>
      <c r="I159" s="20">
        <f>일위대가목록!G221</f>
        <v>0</v>
      </c>
      <c r="J159" s="20">
        <f t="shared" si="13"/>
        <v>0</v>
      </c>
      <c r="K159" s="20">
        <f>일위대가목록!H221</f>
        <v>0</v>
      </c>
      <c r="L159" s="20">
        <f t="shared" si="14"/>
        <v>0</v>
      </c>
      <c r="M159" s="52" t="s">
        <v>1117</v>
      </c>
      <c r="P159" t="s">
        <v>329</v>
      </c>
      <c r="Q159" t="s">
        <v>1117</v>
      </c>
      <c r="R159" t="s">
        <v>374</v>
      </c>
      <c r="T159" t="s">
        <v>719</v>
      </c>
    </row>
    <row r="160" spans="1:20" ht="24.95" customHeight="1">
      <c r="A160" s="19" t="s">
        <v>1271</v>
      </c>
      <c r="B160" s="19" t="s">
        <v>919</v>
      </c>
      <c r="C160" s="18" t="s">
        <v>1171</v>
      </c>
      <c r="D160" s="18" t="s">
        <v>493</v>
      </c>
      <c r="E160" s="20">
        <f t="shared" si="11"/>
        <v>0</v>
      </c>
      <c r="F160" s="20">
        <f t="shared" si="10"/>
        <v>0</v>
      </c>
      <c r="G160" s="20">
        <f>일위대가목록!F222</f>
        <v>0</v>
      </c>
      <c r="H160" s="20">
        <f t="shared" si="12"/>
        <v>0</v>
      </c>
      <c r="I160" s="20">
        <f>일위대가목록!G222</f>
        <v>0</v>
      </c>
      <c r="J160" s="20">
        <f t="shared" si="13"/>
        <v>0</v>
      </c>
      <c r="K160" s="20">
        <f>일위대가목록!H222</f>
        <v>0</v>
      </c>
      <c r="L160" s="20">
        <f t="shared" si="14"/>
        <v>0</v>
      </c>
      <c r="M160" s="52" t="s">
        <v>1117</v>
      </c>
      <c r="P160" t="s">
        <v>604</v>
      </c>
      <c r="Q160" t="s">
        <v>1117</v>
      </c>
      <c r="R160" t="s">
        <v>864</v>
      </c>
      <c r="T160" t="s">
        <v>719</v>
      </c>
    </row>
    <row r="161" spans="1:20" ht="24.95" customHeight="1">
      <c r="A161" s="19" t="s">
        <v>1271</v>
      </c>
      <c r="B161" s="19" t="s">
        <v>305</v>
      </c>
      <c r="C161" s="18" t="s">
        <v>1171</v>
      </c>
      <c r="D161" s="18" t="s">
        <v>493</v>
      </c>
      <c r="E161" s="20">
        <f t="shared" si="11"/>
        <v>0</v>
      </c>
      <c r="F161" s="20">
        <f t="shared" si="10"/>
        <v>0</v>
      </c>
      <c r="G161" s="20">
        <f>일위대가목록!F223</f>
        <v>0</v>
      </c>
      <c r="H161" s="20">
        <f t="shared" si="12"/>
        <v>0</v>
      </c>
      <c r="I161" s="20">
        <f>일위대가목록!G223</f>
        <v>0</v>
      </c>
      <c r="J161" s="20">
        <f t="shared" si="13"/>
        <v>0</v>
      </c>
      <c r="K161" s="20">
        <f>일위대가목록!H223</f>
        <v>0</v>
      </c>
      <c r="L161" s="20">
        <f t="shared" si="14"/>
        <v>0</v>
      </c>
      <c r="M161" s="52" t="s">
        <v>1117</v>
      </c>
      <c r="P161" t="s">
        <v>872</v>
      </c>
      <c r="Q161" t="s">
        <v>1117</v>
      </c>
      <c r="R161" t="s">
        <v>23</v>
      </c>
      <c r="T161" t="s">
        <v>719</v>
      </c>
    </row>
    <row r="162" spans="1:20" ht="24.95" customHeight="1">
      <c r="A162" s="19" t="s">
        <v>1271</v>
      </c>
      <c r="B162" s="19" t="s">
        <v>422</v>
      </c>
      <c r="C162" s="18" t="s">
        <v>1171</v>
      </c>
      <c r="D162" s="18" t="s">
        <v>493</v>
      </c>
      <c r="E162" s="20">
        <f t="shared" si="11"/>
        <v>0</v>
      </c>
      <c r="F162" s="20">
        <f t="shared" si="10"/>
        <v>0</v>
      </c>
      <c r="G162" s="20">
        <f>일위대가목록!F224</f>
        <v>0</v>
      </c>
      <c r="H162" s="20">
        <f t="shared" si="12"/>
        <v>0</v>
      </c>
      <c r="I162" s="20">
        <f>일위대가목록!G224</f>
        <v>0</v>
      </c>
      <c r="J162" s="20">
        <f t="shared" si="13"/>
        <v>0</v>
      </c>
      <c r="K162" s="20">
        <f>일위대가목록!H224</f>
        <v>0</v>
      </c>
      <c r="L162" s="20">
        <f t="shared" si="14"/>
        <v>0</v>
      </c>
      <c r="M162" s="52" t="s">
        <v>1117</v>
      </c>
      <c r="P162" t="s">
        <v>45</v>
      </c>
      <c r="Q162" t="s">
        <v>1117</v>
      </c>
      <c r="R162" t="s">
        <v>322</v>
      </c>
      <c r="T162" t="s">
        <v>719</v>
      </c>
    </row>
    <row r="163" spans="1:20" ht="24.95" customHeight="1">
      <c r="A163" s="19" t="s">
        <v>1271</v>
      </c>
      <c r="B163" s="19" t="s">
        <v>610</v>
      </c>
      <c r="C163" s="18" t="s">
        <v>1171</v>
      </c>
      <c r="D163" s="18" t="s">
        <v>493</v>
      </c>
      <c r="E163" s="20">
        <f t="shared" si="11"/>
        <v>0</v>
      </c>
      <c r="F163" s="20">
        <f t="shared" si="10"/>
        <v>0</v>
      </c>
      <c r="G163" s="20">
        <f>일위대가목록!F225</f>
        <v>0</v>
      </c>
      <c r="H163" s="20">
        <f t="shared" si="12"/>
        <v>0</v>
      </c>
      <c r="I163" s="20">
        <f>일위대가목록!G225</f>
        <v>0</v>
      </c>
      <c r="J163" s="20">
        <f t="shared" si="13"/>
        <v>0</v>
      </c>
      <c r="K163" s="20">
        <f>일위대가목록!H225</f>
        <v>0</v>
      </c>
      <c r="L163" s="20">
        <f t="shared" si="14"/>
        <v>0</v>
      </c>
      <c r="M163" s="52" t="s">
        <v>1117</v>
      </c>
      <c r="P163" t="s">
        <v>343</v>
      </c>
      <c r="Q163" t="s">
        <v>1117</v>
      </c>
      <c r="R163" t="s">
        <v>616</v>
      </c>
      <c r="T163" t="s">
        <v>719</v>
      </c>
    </row>
    <row r="164" spans="1:20" ht="24.95" customHeight="1">
      <c r="A164" s="19" t="s">
        <v>1271</v>
      </c>
      <c r="B164" s="19" t="s">
        <v>441</v>
      </c>
      <c r="C164" s="18" t="s">
        <v>1171</v>
      </c>
      <c r="D164" s="18" t="s">
        <v>493</v>
      </c>
      <c r="E164" s="20">
        <f t="shared" si="11"/>
        <v>0</v>
      </c>
      <c r="F164" s="20">
        <f t="shared" si="10"/>
        <v>0</v>
      </c>
      <c r="G164" s="20">
        <f>일위대가목록!F226</f>
        <v>0</v>
      </c>
      <c r="H164" s="20">
        <f t="shared" si="12"/>
        <v>0</v>
      </c>
      <c r="I164" s="20">
        <f>일위대가목록!G226</f>
        <v>0</v>
      </c>
      <c r="J164" s="20">
        <f t="shared" si="13"/>
        <v>0</v>
      </c>
      <c r="K164" s="20">
        <f>일위대가목록!H226</f>
        <v>0</v>
      </c>
      <c r="L164" s="20">
        <f t="shared" si="14"/>
        <v>0</v>
      </c>
      <c r="M164" s="52" t="s">
        <v>1117</v>
      </c>
      <c r="P164" t="s">
        <v>421</v>
      </c>
      <c r="Q164" t="s">
        <v>1117</v>
      </c>
      <c r="R164" t="s">
        <v>887</v>
      </c>
      <c r="T164" t="s">
        <v>719</v>
      </c>
    </row>
    <row r="165" spans="1:20" ht="24.95" customHeight="1">
      <c r="A165" s="19" t="s">
        <v>1272</v>
      </c>
      <c r="B165" s="19" t="s">
        <v>1117</v>
      </c>
      <c r="C165" s="18" t="s">
        <v>1171</v>
      </c>
      <c r="D165" s="18" t="s">
        <v>493</v>
      </c>
      <c r="E165" s="20">
        <f t="shared" si="11"/>
        <v>0</v>
      </c>
      <c r="F165" s="20">
        <f t="shared" si="10"/>
        <v>0</v>
      </c>
      <c r="G165" s="20">
        <f>일위대가목록!F227</f>
        <v>0</v>
      </c>
      <c r="H165" s="20">
        <f t="shared" si="12"/>
        <v>0</v>
      </c>
      <c r="I165" s="20">
        <f>일위대가목록!G227</f>
        <v>0</v>
      </c>
      <c r="J165" s="20">
        <f t="shared" si="13"/>
        <v>0</v>
      </c>
      <c r="K165" s="20">
        <f>일위대가목록!H227</f>
        <v>0</v>
      </c>
      <c r="L165" s="20">
        <f t="shared" si="14"/>
        <v>0</v>
      </c>
      <c r="M165" s="52" t="s">
        <v>1117</v>
      </c>
      <c r="P165" t="s">
        <v>134</v>
      </c>
      <c r="Q165" t="s">
        <v>1117</v>
      </c>
      <c r="R165" t="s">
        <v>694</v>
      </c>
      <c r="T165" t="s">
        <v>719</v>
      </c>
    </row>
    <row r="166" spans="1:20" ht="24.95" customHeight="1">
      <c r="A166" s="19" t="s">
        <v>1273</v>
      </c>
      <c r="B166" s="19" t="s">
        <v>196</v>
      </c>
      <c r="C166" s="18" t="s">
        <v>1171</v>
      </c>
      <c r="D166" s="18" t="s">
        <v>727</v>
      </c>
      <c r="E166" s="20">
        <f t="shared" si="11"/>
        <v>0</v>
      </c>
      <c r="F166" s="20">
        <f t="shared" si="10"/>
        <v>0</v>
      </c>
      <c r="G166" s="20">
        <f>일위대가목록!F228</f>
        <v>0</v>
      </c>
      <c r="H166" s="20">
        <f t="shared" si="12"/>
        <v>0</v>
      </c>
      <c r="I166" s="20">
        <f>일위대가목록!G228</f>
        <v>0</v>
      </c>
      <c r="J166" s="20">
        <f t="shared" si="13"/>
        <v>0</v>
      </c>
      <c r="K166" s="20">
        <f>일위대가목록!H228</f>
        <v>0</v>
      </c>
      <c r="L166" s="20">
        <f t="shared" si="14"/>
        <v>0</v>
      </c>
      <c r="M166" s="52" t="s">
        <v>1117</v>
      </c>
      <c r="P166" t="s">
        <v>950</v>
      </c>
      <c r="Q166" t="s">
        <v>1117</v>
      </c>
      <c r="R166" t="s">
        <v>802</v>
      </c>
      <c r="T166" t="s">
        <v>719</v>
      </c>
    </row>
    <row r="167" spans="1:20" ht="24.95" customHeight="1">
      <c r="A167" s="19" t="s">
        <v>1273</v>
      </c>
      <c r="B167" s="19" t="s">
        <v>645</v>
      </c>
      <c r="C167" s="18" t="s">
        <v>1171</v>
      </c>
      <c r="D167" s="18" t="s">
        <v>727</v>
      </c>
      <c r="E167" s="20">
        <f t="shared" si="11"/>
        <v>0</v>
      </c>
      <c r="F167" s="20">
        <f t="shared" si="10"/>
        <v>0</v>
      </c>
      <c r="G167" s="20">
        <f>일위대가목록!F229</f>
        <v>0</v>
      </c>
      <c r="H167" s="20">
        <f t="shared" si="12"/>
        <v>0</v>
      </c>
      <c r="I167" s="20">
        <f>일위대가목록!G229</f>
        <v>0</v>
      </c>
      <c r="J167" s="20">
        <f t="shared" si="13"/>
        <v>0</v>
      </c>
      <c r="K167" s="20">
        <f>일위대가목록!H229</f>
        <v>0</v>
      </c>
      <c r="L167" s="20">
        <f t="shared" si="14"/>
        <v>0</v>
      </c>
      <c r="M167" s="52" t="s">
        <v>1117</v>
      </c>
      <c r="P167" t="s">
        <v>693</v>
      </c>
      <c r="Q167" t="s">
        <v>1117</v>
      </c>
      <c r="R167" t="s">
        <v>49</v>
      </c>
      <c r="T167" t="s">
        <v>719</v>
      </c>
    </row>
    <row r="168" spans="1:20" ht="24.95" customHeight="1">
      <c r="A168" s="19" t="s">
        <v>1274</v>
      </c>
      <c r="B168" s="19" t="s">
        <v>217</v>
      </c>
      <c r="C168" s="18" t="s">
        <v>1171</v>
      </c>
      <c r="D168" s="18" t="s">
        <v>727</v>
      </c>
      <c r="E168" s="20">
        <f t="shared" si="11"/>
        <v>0</v>
      </c>
      <c r="F168" s="20">
        <f t="shared" si="10"/>
        <v>0</v>
      </c>
      <c r="G168" s="20">
        <f>일위대가목록!F231</f>
        <v>0</v>
      </c>
      <c r="H168" s="20">
        <f t="shared" si="12"/>
        <v>0</v>
      </c>
      <c r="I168" s="20">
        <f>일위대가목록!G231</f>
        <v>0</v>
      </c>
      <c r="J168" s="20">
        <f t="shared" si="13"/>
        <v>0</v>
      </c>
      <c r="K168" s="20">
        <f>일위대가목록!H231</f>
        <v>0</v>
      </c>
      <c r="L168" s="20">
        <f t="shared" si="14"/>
        <v>0</v>
      </c>
      <c r="M168" s="52" t="s">
        <v>1117</v>
      </c>
      <c r="P168" t="s">
        <v>155</v>
      </c>
      <c r="Q168" t="s">
        <v>1117</v>
      </c>
      <c r="R168" t="s">
        <v>298</v>
      </c>
      <c r="T168" t="s">
        <v>719</v>
      </c>
    </row>
    <row r="169" spans="1:20" ht="24.95" customHeight="1">
      <c r="A169" s="19" t="s">
        <v>1275</v>
      </c>
      <c r="B169" s="19" t="s">
        <v>922</v>
      </c>
      <c r="C169" s="18" t="s">
        <v>1171</v>
      </c>
      <c r="D169" s="18" t="s">
        <v>478</v>
      </c>
      <c r="E169" s="20">
        <f t="shared" si="11"/>
        <v>0</v>
      </c>
      <c r="F169" s="20">
        <f t="shared" si="10"/>
        <v>0</v>
      </c>
      <c r="G169" s="20">
        <f>일위대가목록!F232</f>
        <v>0</v>
      </c>
      <c r="H169" s="20">
        <f t="shared" si="12"/>
        <v>0</v>
      </c>
      <c r="I169" s="20">
        <f>일위대가목록!G232</f>
        <v>0</v>
      </c>
      <c r="J169" s="20">
        <f t="shared" si="13"/>
        <v>0</v>
      </c>
      <c r="K169" s="20">
        <f>일위대가목록!H232</f>
        <v>0</v>
      </c>
      <c r="L169" s="20">
        <f t="shared" si="14"/>
        <v>0</v>
      </c>
      <c r="M169" s="52" t="s">
        <v>1117</v>
      </c>
      <c r="P169" t="s">
        <v>973</v>
      </c>
      <c r="Q169" t="s">
        <v>1117</v>
      </c>
      <c r="R169" t="s">
        <v>750</v>
      </c>
      <c r="T169" t="s">
        <v>719</v>
      </c>
    </row>
    <row r="170" spans="1:20" ht="24.95" customHeight="1">
      <c r="A170" s="19" t="s">
        <v>1276</v>
      </c>
      <c r="B170" s="19" t="s">
        <v>922</v>
      </c>
      <c r="C170" s="18" t="s">
        <v>1171</v>
      </c>
      <c r="D170" s="18" t="s">
        <v>478</v>
      </c>
      <c r="E170" s="20">
        <f t="shared" si="11"/>
        <v>0</v>
      </c>
      <c r="F170" s="20">
        <f t="shared" si="10"/>
        <v>0</v>
      </c>
      <c r="G170" s="20">
        <f>일위대가목록!F233</f>
        <v>0</v>
      </c>
      <c r="H170" s="20">
        <f t="shared" si="12"/>
        <v>0</v>
      </c>
      <c r="I170" s="20">
        <f>일위대가목록!G233</f>
        <v>0</v>
      </c>
      <c r="J170" s="20">
        <f t="shared" si="13"/>
        <v>0</v>
      </c>
      <c r="K170" s="20">
        <f>일위대가목록!H233</f>
        <v>0</v>
      </c>
      <c r="L170" s="20">
        <f t="shared" si="14"/>
        <v>0</v>
      </c>
      <c r="M170" s="52" t="s">
        <v>1117</v>
      </c>
      <c r="P170" t="s">
        <v>710</v>
      </c>
      <c r="Q170" t="s">
        <v>1117</v>
      </c>
      <c r="R170" t="s">
        <v>81</v>
      </c>
      <c r="T170" t="s">
        <v>719</v>
      </c>
    </row>
    <row r="171" spans="1:20" ht="24.95" customHeight="1">
      <c r="A171" s="19" t="s">
        <v>1277</v>
      </c>
      <c r="B171" s="19" t="s">
        <v>963</v>
      </c>
      <c r="C171" s="18" t="s">
        <v>1171</v>
      </c>
      <c r="D171" s="18" t="s">
        <v>208</v>
      </c>
      <c r="E171" s="20">
        <f t="shared" si="11"/>
        <v>0</v>
      </c>
      <c r="F171" s="20">
        <f t="shared" si="10"/>
        <v>0</v>
      </c>
      <c r="G171" s="20">
        <f>일위대가목록!F234</f>
        <v>0</v>
      </c>
      <c r="H171" s="20">
        <f t="shared" si="12"/>
        <v>0</v>
      </c>
      <c r="I171" s="20">
        <f>일위대가목록!G234</f>
        <v>0</v>
      </c>
      <c r="J171" s="20">
        <f t="shared" si="13"/>
        <v>0</v>
      </c>
      <c r="K171" s="20">
        <f>일위대가목록!H234</f>
        <v>0</v>
      </c>
      <c r="L171" s="20">
        <f t="shared" si="14"/>
        <v>0</v>
      </c>
      <c r="M171" s="52" t="s">
        <v>1117</v>
      </c>
      <c r="P171" t="s">
        <v>384</v>
      </c>
      <c r="Q171" t="s">
        <v>1117</v>
      </c>
      <c r="R171" t="s">
        <v>598</v>
      </c>
      <c r="T171" t="s">
        <v>719</v>
      </c>
    </row>
    <row r="172" spans="1:20" ht="24.95" customHeight="1">
      <c r="A172" s="19" t="s">
        <v>1278</v>
      </c>
      <c r="B172" s="19" t="s">
        <v>1117</v>
      </c>
      <c r="C172" s="18" t="s">
        <v>1171</v>
      </c>
      <c r="D172" s="18" t="s">
        <v>208</v>
      </c>
      <c r="E172" s="20">
        <f t="shared" si="11"/>
        <v>0</v>
      </c>
      <c r="F172" s="20">
        <f t="shared" si="10"/>
        <v>0</v>
      </c>
      <c r="G172" s="20">
        <f>일위대가목록!F235</f>
        <v>0</v>
      </c>
      <c r="H172" s="20">
        <f t="shared" si="12"/>
        <v>0</v>
      </c>
      <c r="I172" s="20">
        <f>일위대가목록!G235</f>
        <v>0</v>
      </c>
      <c r="J172" s="20">
        <f t="shared" si="13"/>
        <v>0</v>
      </c>
      <c r="K172" s="20">
        <f>일위대가목록!H235</f>
        <v>0</v>
      </c>
      <c r="L172" s="20">
        <f t="shared" si="14"/>
        <v>0</v>
      </c>
      <c r="M172" s="52" t="s">
        <v>1117</v>
      </c>
      <c r="P172" t="s">
        <v>94</v>
      </c>
      <c r="Q172" t="s">
        <v>1117</v>
      </c>
      <c r="R172" t="s">
        <v>101</v>
      </c>
      <c r="T172" t="s">
        <v>719</v>
      </c>
    </row>
    <row r="173" spans="1:20" ht="24.95" customHeight="1">
      <c r="A173" s="19" t="s">
        <v>1279</v>
      </c>
      <c r="B173" s="19" t="s">
        <v>1117</v>
      </c>
      <c r="C173" s="18" t="s">
        <v>1171</v>
      </c>
      <c r="D173" s="18" t="s">
        <v>208</v>
      </c>
      <c r="E173" s="20">
        <f t="shared" si="11"/>
        <v>0</v>
      </c>
      <c r="F173" s="20">
        <f t="shared" si="10"/>
        <v>0</v>
      </c>
      <c r="G173" s="20">
        <f>일위대가목록!F236</f>
        <v>0</v>
      </c>
      <c r="H173" s="20">
        <f t="shared" si="12"/>
        <v>0</v>
      </c>
      <c r="I173" s="20">
        <f>일위대가목록!G236</f>
        <v>0</v>
      </c>
      <c r="J173" s="20">
        <f t="shared" si="13"/>
        <v>0</v>
      </c>
      <c r="K173" s="20">
        <f>일위대가목록!H236</f>
        <v>0</v>
      </c>
      <c r="L173" s="20">
        <f t="shared" si="14"/>
        <v>0</v>
      </c>
      <c r="M173" s="52" t="s">
        <v>1117</v>
      </c>
      <c r="P173" t="s">
        <v>500</v>
      </c>
      <c r="Q173" t="s">
        <v>1117</v>
      </c>
      <c r="R173" t="s">
        <v>595</v>
      </c>
      <c r="T173" t="s">
        <v>719</v>
      </c>
    </row>
    <row r="174" spans="1:20" ht="24.95" customHeight="1">
      <c r="A174" s="19" t="s">
        <v>1280</v>
      </c>
      <c r="B174" s="19" t="s">
        <v>1117</v>
      </c>
      <c r="C174" s="18" t="s">
        <v>1171</v>
      </c>
      <c r="D174" s="18" t="s">
        <v>493</v>
      </c>
      <c r="E174" s="20">
        <f t="shared" si="11"/>
        <v>0</v>
      </c>
      <c r="F174" s="20">
        <f t="shared" si="10"/>
        <v>0</v>
      </c>
      <c r="G174" s="20">
        <f>일위대가목록!F237</f>
        <v>0</v>
      </c>
      <c r="H174" s="20">
        <f t="shared" si="12"/>
        <v>0</v>
      </c>
      <c r="I174" s="20">
        <f>일위대가목록!G237</f>
        <v>0</v>
      </c>
      <c r="J174" s="20">
        <f t="shared" si="13"/>
        <v>0</v>
      </c>
      <c r="K174" s="20">
        <f>일위대가목록!H237</f>
        <v>0</v>
      </c>
      <c r="L174" s="20">
        <f t="shared" si="14"/>
        <v>0</v>
      </c>
      <c r="M174" s="52" t="s">
        <v>1117</v>
      </c>
      <c r="P174" t="s">
        <v>211</v>
      </c>
      <c r="Q174" t="s">
        <v>1117</v>
      </c>
      <c r="R174" t="s">
        <v>1064</v>
      </c>
      <c r="T174" t="s">
        <v>719</v>
      </c>
    </row>
    <row r="175" spans="1:20" ht="24.95" customHeight="1">
      <c r="A175" s="19" t="s">
        <v>1281</v>
      </c>
      <c r="B175" s="19" t="s">
        <v>1117</v>
      </c>
      <c r="C175" s="18" t="s">
        <v>1171</v>
      </c>
      <c r="D175" s="18" t="s">
        <v>493</v>
      </c>
      <c r="E175" s="20">
        <f t="shared" si="11"/>
        <v>0</v>
      </c>
      <c r="F175" s="20">
        <f t="shared" si="10"/>
        <v>0</v>
      </c>
      <c r="G175" s="20">
        <f>일위대가목록!F238</f>
        <v>0</v>
      </c>
      <c r="H175" s="20">
        <f t="shared" si="12"/>
        <v>0</v>
      </c>
      <c r="I175" s="20">
        <f>일위대가목록!G238</f>
        <v>0</v>
      </c>
      <c r="J175" s="20">
        <f t="shared" si="13"/>
        <v>0</v>
      </c>
      <c r="K175" s="20">
        <f>일위대가목록!H238</f>
        <v>0</v>
      </c>
      <c r="L175" s="20">
        <f t="shared" si="14"/>
        <v>0</v>
      </c>
      <c r="M175" s="52" t="s">
        <v>1117</v>
      </c>
      <c r="P175" t="s">
        <v>1061</v>
      </c>
      <c r="Q175" t="s">
        <v>1117</v>
      </c>
      <c r="R175" t="s">
        <v>347</v>
      </c>
      <c r="T175" t="s">
        <v>719</v>
      </c>
    </row>
    <row r="176" spans="1:20" ht="24.95" customHeight="1">
      <c r="A176" s="19" t="s">
        <v>1282</v>
      </c>
      <c r="B176" s="19" t="s">
        <v>1117</v>
      </c>
      <c r="C176" s="18" t="s">
        <v>1171</v>
      </c>
      <c r="D176" s="18" t="s">
        <v>208</v>
      </c>
      <c r="E176" s="20">
        <f t="shared" si="11"/>
        <v>0</v>
      </c>
      <c r="F176" s="20">
        <f t="shared" si="10"/>
        <v>0</v>
      </c>
      <c r="G176" s="20">
        <f>일위대가목록!F239</f>
        <v>0</v>
      </c>
      <c r="H176" s="20">
        <f t="shared" si="12"/>
        <v>0</v>
      </c>
      <c r="I176" s="20">
        <f>일위대가목록!G239</f>
        <v>0</v>
      </c>
      <c r="J176" s="20">
        <f t="shared" si="13"/>
        <v>0</v>
      </c>
      <c r="K176" s="20">
        <f>일위대가목록!H239</f>
        <v>0</v>
      </c>
      <c r="L176" s="20">
        <f t="shared" si="14"/>
        <v>0</v>
      </c>
      <c r="M176" s="52" t="s">
        <v>1117</v>
      </c>
      <c r="P176" t="s">
        <v>780</v>
      </c>
      <c r="Q176" t="s">
        <v>1117</v>
      </c>
      <c r="R176" t="s">
        <v>976</v>
      </c>
      <c r="T176" t="s">
        <v>719</v>
      </c>
    </row>
    <row r="177" spans="1:20" ht="24.95" customHeight="1">
      <c r="A177" s="19" t="s">
        <v>1283</v>
      </c>
      <c r="B177" s="19" t="s">
        <v>1117</v>
      </c>
      <c r="C177" s="18" t="s">
        <v>1171</v>
      </c>
      <c r="D177" s="18" t="s">
        <v>208</v>
      </c>
      <c r="E177" s="20">
        <f t="shared" si="11"/>
        <v>0</v>
      </c>
      <c r="F177" s="20">
        <f t="shared" si="10"/>
        <v>0</v>
      </c>
      <c r="G177" s="20">
        <f>일위대가목록!F240</f>
        <v>0</v>
      </c>
      <c r="H177" s="20">
        <f t="shared" si="12"/>
        <v>0</v>
      </c>
      <c r="I177" s="20">
        <f>일위대가목록!G240</f>
        <v>0</v>
      </c>
      <c r="J177" s="20">
        <f t="shared" si="13"/>
        <v>0</v>
      </c>
      <c r="K177" s="20">
        <f>일위대가목록!H240</f>
        <v>0</v>
      </c>
      <c r="L177" s="20">
        <f t="shared" si="14"/>
        <v>0</v>
      </c>
      <c r="M177" s="52" t="s">
        <v>1117</v>
      </c>
      <c r="P177" t="s">
        <v>489</v>
      </c>
      <c r="Q177" t="s">
        <v>1117</v>
      </c>
      <c r="R177" t="s">
        <v>573</v>
      </c>
      <c r="T177" t="s">
        <v>719</v>
      </c>
    </row>
    <row r="178" spans="1:20" ht="24.95" customHeight="1">
      <c r="A178" s="19" t="s">
        <v>1284</v>
      </c>
      <c r="B178" s="19" t="s">
        <v>1117</v>
      </c>
      <c r="C178" s="18" t="s">
        <v>1171</v>
      </c>
      <c r="D178" s="18" t="s">
        <v>681</v>
      </c>
      <c r="E178" s="20">
        <f t="shared" si="11"/>
        <v>0</v>
      </c>
      <c r="F178" s="20">
        <f t="shared" si="10"/>
        <v>0</v>
      </c>
      <c r="G178" s="20">
        <f>일위대가목록!F241</f>
        <v>0</v>
      </c>
      <c r="H178" s="20">
        <f t="shared" si="12"/>
        <v>0</v>
      </c>
      <c r="I178" s="20">
        <f>일위대가목록!G241</f>
        <v>0</v>
      </c>
      <c r="J178" s="20">
        <f t="shared" si="13"/>
        <v>0</v>
      </c>
      <c r="K178" s="20">
        <f>일위대가목록!H241</f>
        <v>0</v>
      </c>
      <c r="L178" s="20">
        <f t="shared" si="14"/>
        <v>0</v>
      </c>
      <c r="M178" s="52" t="s">
        <v>1117</v>
      </c>
      <c r="P178" t="s">
        <v>192</v>
      </c>
      <c r="Q178" t="s">
        <v>1117</v>
      </c>
      <c r="R178" t="s">
        <v>1026</v>
      </c>
      <c r="T178" t="s">
        <v>719</v>
      </c>
    </row>
    <row r="179" spans="1:20" ht="24.95" customHeight="1">
      <c r="A179" s="19" t="s">
        <v>1285</v>
      </c>
      <c r="B179" s="19" t="s">
        <v>1117</v>
      </c>
      <c r="C179" s="18" t="s">
        <v>1171</v>
      </c>
      <c r="D179" s="18" t="s">
        <v>681</v>
      </c>
      <c r="E179" s="20">
        <f t="shared" si="11"/>
        <v>0</v>
      </c>
      <c r="F179" s="20">
        <f t="shared" si="10"/>
        <v>0</v>
      </c>
      <c r="G179" s="20">
        <f>일위대가목록!F242</f>
        <v>0</v>
      </c>
      <c r="H179" s="20">
        <f t="shared" si="12"/>
        <v>0</v>
      </c>
      <c r="I179" s="20">
        <f>일위대가목록!G242</f>
        <v>0</v>
      </c>
      <c r="J179" s="20">
        <f t="shared" si="13"/>
        <v>0</v>
      </c>
      <c r="K179" s="20">
        <f>일위대가목록!H242</f>
        <v>0</v>
      </c>
      <c r="L179" s="20">
        <f t="shared" si="14"/>
        <v>0</v>
      </c>
      <c r="M179" s="52" t="s">
        <v>1117</v>
      </c>
      <c r="P179" t="s">
        <v>1037</v>
      </c>
      <c r="Q179" t="s">
        <v>1117</v>
      </c>
      <c r="R179" t="s">
        <v>386</v>
      </c>
      <c r="T179" t="s">
        <v>719</v>
      </c>
    </row>
    <row r="180" spans="1:20" ht="24.95" customHeight="1">
      <c r="A180" s="19" t="s">
        <v>1286</v>
      </c>
      <c r="B180" s="19" t="s">
        <v>798</v>
      </c>
      <c r="C180" s="18" t="s">
        <v>1171</v>
      </c>
      <c r="D180" s="18" t="s">
        <v>681</v>
      </c>
      <c r="E180" s="20">
        <f t="shared" si="11"/>
        <v>0</v>
      </c>
      <c r="F180" s="20">
        <f t="shared" si="10"/>
        <v>0</v>
      </c>
      <c r="G180" s="20">
        <f>일위대가목록!F243</f>
        <v>0</v>
      </c>
      <c r="H180" s="20">
        <f t="shared" si="12"/>
        <v>0</v>
      </c>
      <c r="I180" s="20">
        <f>일위대가목록!G243</f>
        <v>0</v>
      </c>
      <c r="J180" s="20">
        <f t="shared" si="13"/>
        <v>0</v>
      </c>
      <c r="K180" s="20">
        <f>일위대가목록!H243</f>
        <v>0</v>
      </c>
      <c r="L180" s="20">
        <f t="shared" si="14"/>
        <v>0</v>
      </c>
      <c r="M180" s="52" t="s">
        <v>1117</v>
      </c>
      <c r="P180" t="s">
        <v>768</v>
      </c>
      <c r="Q180" t="s">
        <v>1117</v>
      </c>
      <c r="R180" t="s">
        <v>875</v>
      </c>
      <c r="T180" t="s">
        <v>719</v>
      </c>
    </row>
    <row r="181" spans="1:20" ht="24.95" customHeight="1">
      <c r="A181" s="19" t="s">
        <v>1287</v>
      </c>
      <c r="B181" s="19" t="s">
        <v>798</v>
      </c>
      <c r="C181" s="18" t="s">
        <v>1171</v>
      </c>
      <c r="D181" s="18" t="s">
        <v>681</v>
      </c>
      <c r="E181" s="20">
        <f t="shared" si="11"/>
        <v>0</v>
      </c>
      <c r="F181" s="20">
        <f t="shared" si="10"/>
        <v>0</v>
      </c>
      <c r="G181" s="20">
        <f>일위대가목록!F244</f>
        <v>0</v>
      </c>
      <c r="H181" s="20">
        <f t="shared" si="12"/>
        <v>0</v>
      </c>
      <c r="I181" s="20">
        <f>일위대가목록!G244</f>
        <v>0</v>
      </c>
      <c r="J181" s="20">
        <f t="shared" si="13"/>
        <v>0</v>
      </c>
      <c r="K181" s="20">
        <f>일위대가목록!H244</f>
        <v>0</v>
      </c>
      <c r="L181" s="20">
        <f t="shared" si="14"/>
        <v>0</v>
      </c>
      <c r="M181" s="52" t="s">
        <v>1117</v>
      </c>
      <c r="P181" t="s">
        <v>474</v>
      </c>
      <c r="Q181" t="s">
        <v>1117</v>
      </c>
      <c r="R181" t="s">
        <v>862</v>
      </c>
      <c r="T181" t="s">
        <v>719</v>
      </c>
    </row>
    <row r="182" spans="1:20" ht="24.95" customHeight="1">
      <c r="A182" s="19" t="s">
        <v>1287</v>
      </c>
      <c r="B182" s="19" t="s">
        <v>798</v>
      </c>
      <c r="C182" s="18" t="s">
        <v>1171</v>
      </c>
      <c r="D182" s="18" t="s">
        <v>681</v>
      </c>
      <c r="E182" s="20">
        <f t="shared" si="11"/>
        <v>0</v>
      </c>
      <c r="F182" s="20">
        <f t="shared" si="10"/>
        <v>0</v>
      </c>
      <c r="G182" s="20">
        <f>일위대가목록!F244</f>
        <v>0</v>
      </c>
      <c r="H182" s="20">
        <f t="shared" si="12"/>
        <v>0</v>
      </c>
      <c r="I182" s="20">
        <f>일위대가목록!G244</f>
        <v>0</v>
      </c>
      <c r="J182" s="20">
        <f t="shared" si="13"/>
        <v>0</v>
      </c>
      <c r="K182" s="20">
        <f>일위대가목록!H244</f>
        <v>0</v>
      </c>
      <c r="L182" s="20">
        <f t="shared" si="14"/>
        <v>0</v>
      </c>
      <c r="M182" s="52" t="s">
        <v>1117</v>
      </c>
      <c r="P182" t="s">
        <v>178</v>
      </c>
      <c r="Q182" t="s">
        <v>1117</v>
      </c>
      <c r="R182" t="s">
        <v>862</v>
      </c>
      <c r="T182" t="s">
        <v>719</v>
      </c>
    </row>
    <row r="183" spans="1:20" ht="24.95" customHeight="1">
      <c r="A183" s="19" t="s">
        <v>1288</v>
      </c>
      <c r="B183" s="19" t="s">
        <v>798</v>
      </c>
      <c r="C183" s="18" t="s">
        <v>1171</v>
      </c>
      <c r="D183" s="18" t="s">
        <v>681</v>
      </c>
      <c r="E183" s="20">
        <f t="shared" si="11"/>
        <v>0</v>
      </c>
      <c r="F183" s="20">
        <f t="shared" si="10"/>
        <v>0</v>
      </c>
      <c r="G183" s="20">
        <f>일위대가목록!F245</f>
        <v>0</v>
      </c>
      <c r="H183" s="20">
        <f t="shared" si="12"/>
        <v>0</v>
      </c>
      <c r="I183" s="20">
        <f>일위대가목록!G245</f>
        <v>0</v>
      </c>
      <c r="J183" s="20">
        <f t="shared" si="13"/>
        <v>0</v>
      </c>
      <c r="K183" s="20">
        <f>일위대가목록!H245</f>
        <v>0</v>
      </c>
      <c r="L183" s="20">
        <f t="shared" si="14"/>
        <v>0</v>
      </c>
      <c r="M183" s="52" t="s">
        <v>1117</v>
      </c>
      <c r="P183" t="s">
        <v>367</v>
      </c>
      <c r="Q183" t="s">
        <v>1117</v>
      </c>
      <c r="R183" t="s">
        <v>745</v>
      </c>
      <c r="T183" t="s">
        <v>719</v>
      </c>
    </row>
    <row r="184" spans="1:20" ht="24.95" customHeight="1">
      <c r="A184" s="19" t="s">
        <v>1289</v>
      </c>
      <c r="B184" s="19" t="s">
        <v>1056</v>
      </c>
      <c r="C184" s="18" t="s">
        <v>1171</v>
      </c>
      <c r="D184" s="18" t="s">
        <v>208</v>
      </c>
      <c r="E184" s="20">
        <f t="shared" si="11"/>
        <v>0</v>
      </c>
      <c r="F184" s="20">
        <f t="shared" si="10"/>
        <v>0</v>
      </c>
      <c r="G184" s="20">
        <f>일위대가목록!F246</f>
        <v>0</v>
      </c>
      <c r="H184" s="20">
        <f t="shared" si="12"/>
        <v>0</v>
      </c>
      <c r="I184" s="20">
        <f>일위대가목록!G246</f>
        <v>0</v>
      </c>
      <c r="J184" s="20">
        <f t="shared" si="13"/>
        <v>0</v>
      </c>
      <c r="K184" s="20">
        <f>일위대가목록!H246</f>
        <v>0</v>
      </c>
      <c r="L184" s="20">
        <f t="shared" si="14"/>
        <v>0</v>
      </c>
      <c r="M184" s="52" t="s">
        <v>1117</v>
      </c>
      <c r="P184" t="s">
        <v>74</v>
      </c>
      <c r="Q184" t="s">
        <v>1117</v>
      </c>
      <c r="R184" t="s">
        <v>244</v>
      </c>
      <c r="T184" t="s">
        <v>719</v>
      </c>
    </row>
    <row r="185" spans="1:20" ht="24.95" customHeight="1">
      <c r="A185" s="19" t="s">
        <v>1289</v>
      </c>
      <c r="B185" s="19" t="s">
        <v>628</v>
      </c>
      <c r="C185" s="18" t="s">
        <v>1171</v>
      </c>
      <c r="D185" s="18" t="s">
        <v>208</v>
      </c>
      <c r="E185" s="20">
        <f t="shared" si="11"/>
        <v>0</v>
      </c>
      <c r="F185" s="20">
        <f t="shared" si="10"/>
        <v>0</v>
      </c>
      <c r="G185" s="20">
        <f>일위대가목록!F247</f>
        <v>0</v>
      </c>
      <c r="H185" s="20">
        <f t="shared" si="12"/>
        <v>0</v>
      </c>
      <c r="I185" s="20">
        <f>일위대가목록!G247</f>
        <v>0</v>
      </c>
      <c r="J185" s="20">
        <f t="shared" si="13"/>
        <v>0</v>
      </c>
      <c r="K185" s="20">
        <f>일위대가목록!H247</f>
        <v>0</v>
      </c>
      <c r="L185" s="20">
        <f t="shared" si="14"/>
        <v>0</v>
      </c>
      <c r="M185" s="52" t="s">
        <v>1117</v>
      </c>
      <c r="P185" t="s">
        <v>930</v>
      </c>
      <c r="Q185" t="s">
        <v>1117</v>
      </c>
      <c r="R185" t="s">
        <v>623</v>
      </c>
      <c r="T185" t="s">
        <v>719</v>
      </c>
    </row>
    <row r="186" spans="1:20" ht="24.95" customHeight="1">
      <c r="A186" s="19" t="s">
        <v>1289</v>
      </c>
      <c r="B186" s="19" t="s">
        <v>1052</v>
      </c>
      <c r="C186" s="18" t="s">
        <v>1171</v>
      </c>
      <c r="D186" s="18" t="s">
        <v>208</v>
      </c>
      <c r="E186" s="20">
        <f t="shared" si="11"/>
        <v>0</v>
      </c>
      <c r="F186" s="20">
        <f t="shared" si="10"/>
        <v>0</v>
      </c>
      <c r="G186" s="20">
        <f>일위대가목록!F248</f>
        <v>0</v>
      </c>
      <c r="H186" s="20">
        <f t="shared" si="12"/>
        <v>0</v>
      </c>
      <c r="I186" s="20">
        <f>일위대가목록!G248</f>
        <v>0</v>
      </c>
      <c r="J186" s="20">
        <f t="shared" si="13"/>
        <v>0</v>
      </c>
      <c r="K186" s="20">
        <f>일위대가목록!H248</f>
        <v>0</v>
      </c>
      <c r="L186" s="20">
        <f t="shared" si="14"/>
        <v>0</v>
      </c>
      <c r="M186" s="52" t="s">
        <v>1117</v>
      </c>
      <c r="P186" t="s">
        <v>667</v>
      </c>
      <c r="Q186" t="s">
        <v>1117</v>
      </c>
      <c r="R186" t="s">
        <v>154</v>
      </c>
      <c r="T186" t="s">
        <v>719</v>
      </c>
    </row>
    <row r="187" spans="1:20" ht="24.95" customHeight="1">
      <c r="A187" s="19" t="s">
        <v>1290</v>
      </c>
      <c r="B187" s="19" t="s">
        <v>1056</v>
      </c>
      <c r="C187" s="18" t="s">
        <v>1171</v>
      </c>
      <c r="D187" s="18" t="s">
        <v>208</v>
      </c>
      <c r="E187" s="20">
        <f t="shared" si="11"/>
        <v>0</v>
      </c>
      <c r="F187" s="20">
        <f t="shared" si="10"/>
        <v>0</v>
      </c>
      <c r="G187" s="20">
        <f>일위대가목록!F249</f>
        <v>0</v>
      </c>
      <c r="H187" s="20">
        <f t="shared" si="12"/>
        <v>0</v>
      </c>
      <c r="I187" s="20">
        <f>일위대가목록!G249</f>
        <v>0</v>
      </c>
      <c r="J187" s="20">
        <f t="shared" si="13"/>
        <v>0</v>
      </c>
      <c r="K187" s="20">
        <f>일위대가목록!H249</f>
        <v>0</v>
      </c>
      <c r="L187" s="20">
        <f t="shared" si="14"/>
        <v>0</v>
      </c>
      <c r="M187" s="52" t="s">
        <v>1117</v>
      </c>
      <c r="P187" t="s">
        <v>394</v>
      </c>
      <c r="Q187" t="s">
        <v>1117</v>
      </c>
      <c r="R187" t="s">
        <v>840</v>
      </c>
      <c r="T187" t="s">
        <v>719</v>
      </c>
    </row>
    <row r="188" spans="1:20" ht="24.95" customHeight="1">
      <c r="A188" s="19" t="s">
        <v>1290</v>
      </c>
      <c r="B188" s="19" t="s">
        <v>628</v>
      </c>
      <c r="C188" s="18" t="s">
        <v>1171</v>
      </c>
      <c r="D188" s="18" t="s">
        <v>208</v>
      </c>
      <c r="E188" s="20">
        <f t="shared" si="11"/>
        <v>0</v>
      </c>
      <c r="F188" s="20">
        <f t="shared" si="10"/>
        <v>0</v>
      </c>
      <c r="G188" s="20">
        <f>일위대가목록!F250</f>
        <v>0</v>
      </c>
      <c r="H188" s="20">
        <f t="shared" si="12"/>
        <v>0</v>
      </c>
      <c r="I188" s="20">
        <f>일위대가목록!G250</f>
        <v>0</v>
      </c>
      <c r="J188" s="20">
        <f t="shared" si="13"/>
        <v>0</v>
      </c>
      <c r="K188" s="20">
        <f>일위대가목록!H250</f>
        <v>0</v>
      </c>
      <c r="L188" s="20">
        <f t="shared" si="14"/>
        <v>0</v>
      </c>
      <c r="M188" s="52" t="s">
        <v>1117</v>
      </c>
      <c r="P188" t="s">
        <v>105</v>
      </c>
      <c r="Q188" t="s">
        <v>1117</v>
      </c>
      <c r="R188" t="s">
        <v>201</v>
      </c>
      <c r="T188" t="s">
        <v>719</v>
      </c>
    </row>
    <row r="189" spans="1:20" ht="24.95" customHeight="1">
      <c r="A189" s="19" t="s">
        <v>1290</v>
      </c>
      <c r="B189" s="19" t="s">
        <v>1052</v>
      </c>
      <c r="C189" s="18" t="s">
        <v>1171</v>
      </c>
      <c r="D189" s="18" t="s">
        <v>208</v>
      </c>
      <c r="E189" s="20">
        <f t="shared" si="11"/>
        <v>0</v>
      </c>
      <c r="F189" s="20">
        <f t="shared" si="10"/>
        <v>0</v>
      </c>
      <c r="G189" s="20">
        <f>일위대가목록!F251</f>
        <v>0</v>
      </c>
      <c r="H189" s="20">
        <f t="shared" si="12"/>
        <v>0</v>
      </c>
      <c r="I189" s="20">
        <f>일위대가목록!G251</f>
        <v>0</v>
      </c>
      <c r="J189" s="20">
        <f t="shared" si="13"/>
        <v>0</v>
      </c>
      <c r="K189" s="20">
        <f>일위대가목록!H251</f>
        <v>0</v>
      </c>
      <c r="L189" s="20">
        <f t="shared" si="14"/>
        <v>0</v>
      </c>
      <c r="M189" s="52" t="s">
        <v>1117</v>
      </c>
      <c r="P189" t="s">
        <v>942</v>
      </c>
      <c r="Q189" t="s">
        <v>1117</v>
      </c>
      <c r="R189" t="s">
        <v>650</v>
      </c>
      <c r="T189" t="s">
        <v>719</v>
      </c>
    </row>
    <row r="190" spans="1:20" ht="24.95" customHeight="1">
      <c r="A190" s="19" t="s">
        <v>1291</v>
      </c>
      <c r="B190" s="19" t="s">
        <v>1056</v>
      </c>
      <c r="C190" s="18" t="s">
        <v>1171</v>
      </c>
      <c r="D190" s="18" t="s">
        <v>208</v>
      </c>
      <c r="E190" s="20">
        <f t="shared" si="11"/>
        <v>0</v>
      </c>
      <c r="F190" s="20">
        <f t="shared" si="10"/>
        <v>0</v>
      </c>
      <c r="G190" s="20">
        <f>일위대가목록!F252</f>
        <v>0</v>
      </c>
      <c r="H190" s="20">
        <f t="shared" si="12"/>
        <v>0</v>
      </c>
      <c r="I190" s="20">
        <f>일위대가목록!G252</f>
        <v>0</v>
      </c>
      <c r="J190" s="20">
        <f t="shared" si="13"/>
        <v>0</v>
      </c>
      <c r="K190" s="20">
        <f>일위대가목록!H252</f>
        <v>0</v>
      </c>
      <c r="L190" s="20">
        <f t="shared" si="14"/>
        <v>0</v>
      </c>
      <c r="M190" s="52" t="s">
        <v>1117</v>
      </c>
      <c r="P190" t="s">
        <v>683</v>
      </c>
      <c r="Q190" t="s">
        <v>1117</v>
      </c>
      <c r="R190" t="s">
        <v>27</v>
      </c>
      <c r="T190" t="s">
        <v>719</v>
      </c>
    </row>
    <row r="191" spans="1:20" ht="24.95" hidden="1" customHeight="1">
      <c r="A191" s="19" t="s">
        <v>731</v>
      </c>
      <c r="B191" s="19" t="s">
        <v>628</v>
      </c>
      <c r="C191" s="18" t="s">
        <v>1170</v>
      </c>
      <c r="D191" s="18" t="s">
        <v>208</v>
      </c>
      <c r="E191" s="20">
        <f t="shared" si="11"/>
        <v>0</v>
      </c>
      <c r="F191" s="20">
        <f t="shared" si="10"/>
        <v>0</v>
      </c>
      <c r="G191" s="20">
        <f>일위대가목록!F253</f>
        <v>0</v>
      </c>
      <c r="H191" s="20">
        <f t="shared" si="12"/>
        <v>0</v>
      </c>
      <c r="I191" s="20">
        <f>일위대가목록!G253</f>
        <v>0</v>
      </c>
      <c r="J191" s="20">
        <f t="shared" si="13"/>
        <v>0</v>
      </c>
      <c r="K191" s="20">
        <f>일위대가목록!H253</f>
        <v>0</v>
      </c>
      <c r="L191" s="20">
        <f t="shared" si="14"/>
        <v>0</v>
      </c>
      <c r="M191" s="52" t="s">
        <v>1117</v>
      </c>
      <c r="P191" t="s">
        <v>416</v>
      </c>
      <c r="Q191" t="s">
        <v>1117</v>
      </c>
      <c r="R191" t="s">
        <v>682</v>
      </c>
      <c r="T191" t="s">
        <v>719</v>
      </c>
    </row>
    <row r="192" spans="1:20" ht="24.95" hidden="1" customHeight="1">
      <c r="A192" s="19" t="s">
        <v>731</v>
      </c>
      <c r="B192" s="19" t="s">
        <v>1052</v>
      </c>
      <c r="C192" s="18" t="s">
        <v>1170</v>
      </c>
      <c r="D192" s="18" t="s">
        <v>208</v>
      </c>
      <c r="E192" s="20">
        <f t="shared" si="11"/>
        <v>0</v>
      </c>
      <c r="F192" s="20">
        <f t="shared" si="10"/>
        <v>0</v>
      </c>
      <c r="G192" s="20">
        <f>일위대가목록!F254</f>
        <v>0</v>
      </c>
      <c r="H192" s="20">
        <f t="shared" si="12"/>
        <v>0</v>
      </c>
      <c r="I192" s="20">
        <f>일위대가목록!G254</f>
        <v>0</v>
      </c>
      <c r="J192" s="20">
        <f t="shared" si="13"/>
        <v>0</v>
      </c>
      <c r="K192" s="20">
        <f>일위대가목록!H254</f>
        <v>0</v>
      </c>
      <c r="L192" s="20">
        <f t="shared" si="14"/>
        <v>0</v>
      </c>
      <c r="M192" s="52" t="s">
        <v>1117</v>
      </c>
      <c r="P192" t="s">
        <v>127</v>
      </c>
      <c r="Q192" t="s">
        <v>1117</v>
      </c>
      <c r="R192" t="s">
        <v>6</v>
      </c>
      <c r="T192" t="s">
        <v>719</v>
      </c>
    </row>
    <row r="193" spans="1:20" ht="24.95" customHeight="1">
      <c r="A193" s="19" t="s">
        <v>1292</v>
      </c>
      <c r="B193" s="19" t="s">
        <v>673</v>
      </c>
      <c r="C193" s="18" t="s">
        <v>1171</v>
      </c>
      <c r="D193" s="18" t="s">
        <v>284</v>
      </c>
      <c r="E193" s="20">
        <f t="shared" si="11"/>
        <v>0</v>
      </c>
      <c r="F193" s="20">
        <f t="shared" si="10"/>
        <v>0</v>
      </c>
      <c r="G193" s="20">
        <f>일위대가목록!F105</f>
        <v>0</v>
      </c>
      <c r="H193" s="20">
        <f t="shared" si="12"/>
        <v>0</v>
      </c>
      <c r="I193" s="20">
        <f>일위대가목록!G105</f>
        <v>0</v>
      </c>
      <c r="J193" s="20">
        <f t="shared" si="13"/>
        <v>0</v>
      </c>
      <c r="K193" s="20">
        <f>일위대가목록!H105</f>
        <v>0</v>
      </c>
      <c r="L193" s="20">
        <f t="shared" si="14"/>
        <v>0</v>
      </c>
      <c r="M193" s="52" t="s">
        <v>1117</v>
      </c>
      <c r="P193" t="s">
        <v>481</v>
      </c>
      <c r="Q193" t="s">
        <v>1117</v>
      </c>
      <c r="R193" t="s">
        <v>800</v>
      </c>
      <c r="T193" t="s">
        <v>948</v>
      </c>
    </row>
    <row r="194" spans="1:20" ht="24.95" customHeight="1">
      <c r="A194" s="19" t="s">
        <v>1292</v>
      </c>
      <c r="B194" s="19" t="s">
        <v>633</v>
      </c>
      <c r="C194" s="18" t="s">
        <v>1171</v>
      </c>
      <c r="D194" s="18" t="s">
        <v>284</v>
      </c>
      <c r="E194" s="20">
        <f t="shared" si="11"/>
        <v>0</v>
      </c>
      <c r="F194" s="20">
        <f t="shared" si="10"/>
        <v>0</v>
      </c>
      <c r="G194" s="20">
        <f>일위대가목록!F106</f>
        <v>0</v>
      </c>
      <c r="H194" s="20">
        <f t="shared" si="12"/>
        <v>0</v>
      </c>
      <c r="I194" s="20">
        <f>일위대가목록!G106</f>
        <v>0</v>
      </c>
      <c r="J194" s="20">
        <f t="shared" si="13"/>
        <v>0</v>
      </c>
      <c r="K194" s="20">
        <f>일위대가목록!H106</f>
        <v>0</v>
      </c>
      <c r="L194" s="20">
        <f t="shared" si="14"/>
        <v>0</v>
      </c>
      <c r="M194" s="52" t="s">
        <v>1117</v>
      </c>
      <c r="P194" t="s">
        <v>183</v>
      </c>
      <c r="Q194" t="s">
        <v>1117</v>
      </c>
      <c r="R194" t="s">
        <v>44</v>
      </c>
      <c r="T194" t="s">
        <v>948</v>
      </c>
    </row>
    <row r="195" spans="1:20" ht="24.95" customHeight="1">
      <c r="A195" s="19" t="s">
        <v>1293</v>
      </c>
      <c r="B195" s="19" t="s">
        <v>812</v>
      </c>
      <c r="C195" s="18" t="s">
        <v>1171</v>
      </c>
      <c r="D195" s="18" t="s">
        <v>493</v>
      </c>
      <c r="E195" s="20">
        <f t="shared" si="11"/>
        <v>0</v>
      </c>
      <c r="F195" s="20">
        <f t="shared" ref="F195:F257" si="15">H195+J195+L195</f>
        <v>0</v>
      </c>
      <c r="G195" s="20">
        <f>일위대가목록!F255</f>
        <v>0</v>
      </c>
      <c r="H195" s="20">
        <f t="shared" si="12"/>
        <v>0</v>
      </c>
      <c r="I195" s="20">
        <f>일위대가목록!G255</f>
        <v>0</v>
      </c>
      <c r="J195" s="20">
        <f t="shared" si="13"/>
        <v>0</v>
      </c>
      <c r="K195" s="20">
        <f>일위대가목록!H255</f>
        <v>0</v>
      </c>
      <c r="L195" s="20">
        <f t="shared" si="14"/>
        <v>0</v>
      </c>
      <c r="M195" s="52" t="s">
        <v>1117</v>
      </c>
      <c r="P195" t="s">
        <v>1011</v>
      </c>
      <c r="Q195" t="s">
        <v>1117</v>
      </c>
      <c r="R195" t="s">
        <v>1104</v>
      </c>
      <c r="T195" t="s">
        <v>719</v>
      </c>
    </row>
    <row r="196" spans="1:20" ht="24.95" customHeight="1">
      <c r="A196" s="19" t="s">
        <v>1293</v>
      </c>
      <c r="B196" s="19" t="s">
        <v>981</v>
      </c>
      <c r="C196" s="18" t="s">
        <v>1171</v>
      </c>
      <c r="D196" s="18" t="s">
        <v>493</v>
      </c>
      <c r="E196" s="20">
        <f t="shared" ref="E196:E257" si="16">G196+I196+K196</f>
        <v>0</v>
      </c>
      <c r="F196" s="20">
        <f t="shared" si="15"/>
        <v>0</v>
      </c>
      <c r="G196" s="20">
        <f>일위대가목록!F256</f>
        <v>0</v>
      </c>
      <c r="H196" s="20">
        <f t="shared" si="12"/>
        <v>0</v>
      </c>
      <c r="I196" s="20">
        <f>일위대가목록!G256</f>
        <v>0</v>
      </c>
      <c r="J196" s="20">
        <f t="shared" si="13"/>
        <v>0</v>
      </c>
      <c r="K196" s="20">
        <f>일위대가목록!H256</f>
        <v>0</v>
      </c>
      <c r="L196" s="20">
        <f t="shared" si="14"/>
        <v>0</v>
      </c>
      <c r="M196" s="52" t="s">
        <v>1117</v>
      </c>
      <c r="P196" t="s">
        <v>738</v>
      </c>
      <c r="Q196" t="s">
        <v>1117</v>
      </c>
      <c r="R196" t="s">
        <v>494</v>
      </c>
      <c r="T196" t="s">
        <v>719</v>
      </c>
    </row>
    <row r="197" spans="1:20" ht="24.95" customHeight="1">
      <c r="A197" s="19" t="s">
        <v>1294</v>
      </c>
      <c r="B197" s="19" t="s">
        <v>890</v>
      </c>
      <c r="C197" s="18" t="s">
        <v>1171</v>
      </c>
      <c r="D197" s="18" t="s">
        <v>208</v>
      </c>
      <c r="E197" s="20">
        <f t="shared" si="16"/>
        <v>0</v>
      </c>
      <c r="F197" s="20">
        <f t="shared" si="15"/>
        <v>0</v>
      </c>
      <c r="G197" s="20">
        <f>일위대가목록!F257</f>
        <v>0</v>
      </c>
      <c r="H197" s="20">
        <f t="shared" ref="H197:H227" si="17">TRUNC(G197*C197,0)</f>
        <v>0</v>
      </c>
      <c r="I197" s="20">
        <f>일위대가목록!G257</f>
        <v>0</v>
      </c>
      <c r="J197" s="20">
        <f t="shared" ref="J197:J227" si="18">TRUNC(I197*C197,0)</f>
        <v>0</v>
      </c>
      <c r="K197" s="20">
        <f>일위대가목록!H257</f>
        <v>0</v>
      </c>
      <c r="L197" s="20">
        <f t="shared" ref="L197:L227" si="19">TRUNC(K197*C197,0)</f>
        <v>0</v>
      </c>
      <c r="M197" s="52" t="s">
        <v>1117</v>
      </c>
      <c r="P197" t="s">
        <v>469</v>
      </c>
      <c r="Q197" t="s">
        <v>1117</v>
      </c>
      <c r="R197" t="s">
        <v>920</v>
      </c>
      <c r="T197" t="s">
        <v>719</v>
      </c>
    </row>
    <row r="198" spans="1:20" ht="24.95" customHeight="1">
      <c r="A198" s="19" t="s">
        <v>1294</v>
      </c>
      <c r="B198" s="19" t="s">
        <v>11</v>
      </c>
      <c r="C198" s="18" t="s">
        <v>1171</v>
      </c>
      <c r="D198" s="18" t="s">
        <v>208</v>
      </c>
      <c r="E198" s="20">
        <f t="shared" si="16"/>
        <v>0</v>
      </c>
      <c r="F198" s="20">
        <f t="shared" si="15"/>
        <v>0</v>
      </c>
      <c r="G198" s="20">
        <f>일위대가목록!F258</f>
        <v>0</v>
      </c>
      <c r="H198" s="20">
        <f t="shared" si="17"/>
        <v>0</v>
      </c>
      <c r="I198" s="20">
        <f>일위대가목록!G258</f>
        <v>0</v>
      </c>
      <c r="J198" s="20">
        <f t="shared" si="18"/>
        <v>0</v>
      </c>
      <c r="K198" s="20">
        <f>일위대가목록!H258</f>
        <v>0</v>
      </c>
      <c r="L198" s="20">
        <f t="shared" si="19"/>
        <v>0</v>
      </c>
      <c r="M198" s="52" t="s">
        <v>1117</v>
      </c>
      <c r="P198" t="s">
        <v>172</v>
      </c>
      <c r="Q198" t="s">
        <v>1117</v>
      </c>
      <c r="R198" t="s">
        <v>333</v>
      </c>
      <c r="T198" t="s">
        <v>719</v>
      </c>
    </row>
    <row r="199" spans="1:20" ht="24.95" customHeight="1">
      <c r="A199" s="19" t="s">
        <v>1295</v>
      </c>
      <c r="B199" s="19" t="s">
        <v>501</v>
      </c>
      <c r="C199" s="18" t="s">
        <v>1171</v>
      </c>
      <c r="D199" s="18" t="s">
        <v>716</v>
      </c>
      <c r="E199" s="20">
        <f t="shared" si="16"/>
        <v>0</v>
      </c>
      <c r="F199" s="20">
        <f t="shared" si="15"/>
        <v>0</v>
      </c>
      <c r="G199" s="20">
        <f>일위대가목록!F107</f>
        <v>0</v>
      </c>
      <c r="H199" s="20">
        <f t="shared" si="17"/>
        <v>0</v>
      </c>
      <c r="I199" s="20">
        <f>일위대가목록!G107</f>
        <v>0</v>
      </c>
      <c r="J199" s="20">
        <f t="shared" si="18"/>
        <v>0</v>
      </c>
      <c r="K199" s="20">
        <f>일위대가목록!H107</f>
        <v>0</v>
      </c>
      <c r="L199" s="20">
        <f t="shared" si="19"/>
        <v>0</v>
      </c>
      <c r="M199" s="52" t="s">
        <v>1117</v>
      </c>
      <c r="P199" t="s">
        <v>998</v>
      </c>
      <c r="Q199" t="s">
        <v>1117</v>
      </c>
      <c r="R199" t="s">
        <v>293</v>
      </c>
      <c r="T199" t="s">
        <v>948</v>
      </c>
    </row>
    <row r="200" spans="1:20" ht="24.95" customHeight="1">
      <c r="A200" s="19" t="s">
        <v>1295</v>
      </c>
      <c r="B200" s="19" t="s">
        <v>278</v>
      </c>
      <c r="C200" s="18" t="s">
        <v>1171</v>
      </c>
      <c r="D200" s="18" t="s">
        <v>716</v>
      </c>
      <c r="E200" s="20">
        <f t="shared" si="16"/>
        <v>0</v>
      </c>
      <c r="F200" s="20">
        <f t="shared" si="15"/>
        <v>0</v>
      </c>
      <c r="G200" s="20">
        <f>일위대가목록!F108</f>
        <v>0</v>
      </c>
      <c r="H200" s="20">
        <f t="shared" si="17"/>
        <v>0</v>
      </c>
      <c r="I200" s="20">
        <f>일위대가목록!G108</f>
        <v>0</v>
      </c>
      <c r="J200" s="20">
        <f t="shared" si="18"/>
        <v>0</v>
      </c>
      <c r="K200" s="20">
        <f>일위대가목록!H108</f>
        <v>0</v>
      </c>
      <c r="L200" s="20">
        <f t="shared" si="19"/>
        <v>0</v>
      </c>
      <c r="M200" s="52" t="s">
        <v>1117</v>
      </c>
      <c r="P200" t="s">
        <v>724</v>
      </c>
      <c r="Q200" t="s">
        <v>1117</v>
      </c>
      <c r="R200" t="s">
        <v>3</v>
      </c>
      <c r="T200" t="s">
        <v>948</v>
      </c>
    </row>
    <row r="201" spans="1:20" ht="24.95" customHeight="1">
      <c r="A201" s="19" t="s">
        <v>1296</v>
      </c>
      <c r="B201" s="19" t="s">
        <v>661</v>
      </c>
      <c r="C201" s="18" t="s">
        <v>1171</v>
      </c>
      <c r="D201" s="18" t="s">
        <v>716</v>
      </c>
      <c r="E201" s="20">
        <f t="shared" si="16"/>
        <v>0</v>
      </c>
      <c r="F201" s="20">
        <f t="shared" si="15"/>
        <v>0</v>
      </c>
      <c r="G201" s="20">
        <f>일위대가목록!F109</f>
        <v>0</v>
      </c>
      <c r="H201" s="20">
        <f t="shared" si="17"/>
        <v>0</v>
      </c>
      <c r="I201" s="20">
        <f>일위대가목록!G109</f>
        <v>0</v>
      </c>
      <c r="J201" s="20">
        <f t="shared" si="18"/>
        <v>0</v>
      </c>
      <c r="K201" s="20">
        <f>일위대가목록!H109</f>
        <v>0</v>
      </c>
      <c r="L201" s="20">
        <f t="shared" si="19"/>
        <v>0</v>
      </c>
      <c r="M201" s="52" t="s">
        <v>1117</v>
      </c>
      <c r="P201" t="s">
        <v>514</v>
      </c>
      <c r="Q201" t="s">
        <v>1117</v>
      </c>
      <c r="R201" t="s">
        <v>257</v>
      </c>
      <c r="T201" t="s">
        <v>948</v>
      </c>
    </row>
    <row r="202" spans="1:20" ht="24.95" customHeight="1">
      <c r="A202" s="19" t="s">
        <v>1296</v>
      </c>
      <c r="B202" s="19" t="s">
        <v>1004</v>
      </c>
      <c r="C202" s="18" t="s">
        <v>1171</v>
      </c>
      <c r="D202" s="18" t="s">
        <v>716</v>
      </c>
      <c r="E202" s="20">
        <f t="shared" si="16"/>
        <v>0</v>
      </c>
      <c r="F202" s="20">
        <f t="shared" si="15"/>
        <v>0</v>
      </c>
      <c r="G202" s="20">
        <f>일위대가목록!F110</f>
        <v>0</v>
      </c>
      <c r="H202" s="20">
        <f t="shared" si="17"/>
        <v>0</v>
      </c>
      <c r="I202" s="20">
        <f>일위대가목록!G110</f>
        <v>0</v>
      </c>
      <c r="J202" s="20">
        <f t="shared" si="18"/>
        <v>0</v>
      </c>
      <c r="K202" s="20">
        <f>일위대가목록!H110</f>
        <v>0</v>
      </c>
      <c r="L202" s="20">
        <f t="shared" si="19"/>
        <v>0</v>
      </c>
      <c r="M202" s="52" t="s">
        <v>1117</v>
      </c>
      <c r="P202" t="s">
        <v>220</v>
      </c>
      <c r="Q202" t="s">
        <v>1117</v>
      </c>
      <c r="R202" t="s">
        <v>972</v>
      </c>
      <c r="T202" t="s">
        <v>948</v>
      </c>
    </row>
    <row r="203" spans="1:20" ht="24.95" customHeight="1">
      <c r="A203" s="19" t="s">
        <v>1297</v>
      </c>
      <c r="B203" s="19" t="s">
        <v>85</v>
      </c>
      <c r="C203" s="18" t="s">
        <v>1171</v>
      </c>
      <c r="D203" s="18" t="s">
        <v>716</v>
      </c>
      <c r="E203" s="20">
        <f t="shared" si="16"/>
        <v>0</v>
      </c>
      <c r="F203" s="20">
        <f t="shared" si="15"/>
        <v>0</v>
      </c>
      <c r="G203" s="20">
        <f>일위대가목록!F111</f>
        <v>0</v>
      </c>
      <c r="H203" s="20">
        <f t="shared" si="17"/>
        <v>0</v>
      </c>
      <c r="I203" s="20">
        <f>일위대가목록!G111</f>
        <v>0</v>
      </c>
      <c r="J203" s="20">
        <f t="shared" si="18"/>
        <v>0</v>
      </c>
      <c r="K203" s="20">
        <f>일위대가목록!H111</f>
        <v>0</v>
      </c>
      <c r="L203" s="20">
        <f t="shared" si="19"/>
        <v>0</v>
      </c>
      <c r="M203" s="52" t="s">
        <v>1117</v>
      </c>
      <c r="P203" t="s">
        <v>30</v>
      </c>
      <c r="Q203" t="s">
        <v>1117</v>
      </c>
      <c r="R203" t="s">
        <v>1035</v>
      </c>
      <c r="T203" t="s">
        <v>948</v>
      </c>
    </row>
    <row r="204" spans="1:20" ht="24.95" customHeight="1">
      <c r="A204" s="19" t="s">
        <v>1298</v>
      </c>
      <c r="B204" s="19" t="s">
        <v>1117</v>
      </c>
      <c r="C204" s="18" t="s">
        <v>1171</v>
      </c>
      <c r="D204" s="18" t="s">
        <v>716</v>
      </c>
      <c r="E204" s="20">
        <f t="shared" si="16"/>
        <v>0</v>
      </c>
      <c r="F204" s="20">
        <f t="shared" si="15"/>
        <v>0</v>
      </c>
      <c r="G204" s="20">
        <f>일위대가목록!F112</f>
        <v>0</v>
      </c>
      <c r="H204" s="20">
        <f t="shared" si="17"/>
        <v>0</v>
      </c>
      <c r="I204" s="20">
        <f>일위대가목록!G112</f>
        <v>0</v>
      </c>
      <c r="J204" s="20">
        <f t="shared" si="18"/>
        <v>0</v>
      </c>
      <c r="K204" s="20">
        <f>일위대가목록!H112</f>
        <v>0</v>
      </c>
      <c r="L204" s="20">
        <f t="shared" si="19"/>
        <v>0</v>
      </c>
      <c r="M204" s="52" t="s">
        <v>1117</v>
      </c>
      <c r="P204" t="s">
        <v>336</v>
      </c>
      <c r="Q204" t="s">
        <v>1117</v>
      </c>
      <c r="R204" t="s">
        <v>784</v>
      </c>
      <c r="T204" t="s">
        <v>948</v>
      </c>
    </row>
    <row r="205" spans="1:20" ht="24.95" customHeight="1">
      <c r="A205" s="19" t="s">
        <v>1299</v>
      </c>
      <c r="B205" s="19" t="s">
        <v>1117</v>
      </c>
      <c r="C205" s="18" t="s">
        <v>1171</v>
      </c>
      <c r="D205" s="18" t="s">
        <v>716</v>
      </c>
      <c r="E205" s="20">
        <f t="shared" si="16"/>
        <v>0</v>
      </c>
      <c r="F205" s="20">
        <f t="shared" si="15"/>
        <v>0</v>
      </c>
      <c r="G205" s="20">
        <f>일위대가목록!F113</f>
        <v>0</v>
      </c>
      <c r="H205" s="20">
        <f t="shared" si="17"/>
        <v>0</v>
      </c>
      <c r="I205" s="20">
        <f>일위대가목록!G113</f>
        <v>0</v>
      </c>
      <c r="J205" s="20">
        <f t="shared" si="18"/>
        <v>0</v>
      </c>
      <c r="K205" s="20">
        <f>일위대가목록!H113</f>
        <v>0</v>
      </c>
      <c r="L205" s="20">
        <f t="shared" si="19"/>
        <v>0</v>
      </c>
      <c r="M205" s="52" t="s">
        <v>1117</v>
      </c>
      <c r="P205" t="s">
        <v>599</v>
      </c>
      <c r="Q205" t="s">
        <v>1117</v>
      </c>
      <c r="R205" t="s">
        <v>504</v>
      </c>
      <c r="T205" t="s">
        <v>948</v>
      </c>
    </row>
    <row r="206" spans="1:20" ht="24.95" customHeight="1">
      <c r="A206" s="19" t="s">
        <v>1300</v>
      </c>
      <c r="B206" s="19" t="s">
        <v>380</v>
      </c>
      <c r="C206" s="18" t="s">
        <v>1171</v>
      </c>
      <c r="D206" s="18" t="s">
        <v>716</v>
      </c>
      <c r="E206" s="20">
        <f t="shared" si="16"/>
        <v>0</v>
      </c>
      <c r="F206" s="20">
        <f t="shared" si="15"/>
        <v>0</v>
      </c>
      <c r="G206" s="20">
        <f>일위대가목록!F114</f>
        <v>0</v>
      </c>
      <c r="H206" s="20">
        <f t="shared" si="17"/>
        <v>0</v>
      </c>
      <c r="I206" s="20">
        <f>일위대가목록!G114</f>
        <v>0</v>
      </c>
      <c r="J206" s="20">
        <f t="shared" si="18"/>
        <v>0</v>
      </c>
      <c r="K206" s="20">
        <f>일위대가목록!H114</f>
        <v>0</v>
      </c>
      <c r="L206" s="20">
        <f t="shared" si="19"/>
        <v>0</v>
      </c>
      <c r="M206" s="52" t="s">
        <v>1117</v>
      </c>
      <c r="P206" t="s">
        <v>877</v>
      </c>
      <c r="Q206" t="s">
        <v>1117</v>
      </c>
      <c r="R206" t="s">
        <v>805</v>
      </c>
      <c r="T206" t="s">
        <v>948</v>
      </c>
    </row>
    <row r="207" spans="1:20" ht="24.95" customHeight="1">
      <c r="A207" s="19" t="s">
        <v>1301</v>
      </c>
      <c r="B207" s="19" t="s">
        <v>189</v>
      </c>
      <c r="C207" s="18" t="s">
        <v>1171</v>
      </c>
      <c r="D207" s="18" t="s">
        <v>716</v>
      </c>
      <c r="E207" s="20">
        <f t="shared" si="16"/>
        <v>0</v>
      </c>
      <c r="F207" s="20">
        <f t="shared" si="15"/>
        <v>0</v>
      </c>
      <c r="G207" s="20">
        <f>일위대가목록!F115</f>
        <v>0</v>
      </c>
      <c r="H207" s="20">
        <f t="shared" si="17"/>
        <v>0</v>
      </c>
      <c r="I207" s="20">
        <f>일위대가목록!G115</f>
        <v>0</v>
      </c>
      <c r="J207" s="20">
        <f t="shared" si="18"/>
        <v>0</v>
      </c>
      <c r="K207" s="20">
        <f>일위대가목록!H115</f>
        <v>0</v>
      </c>
      <c r="L207" s="20">
        <f t="shared" si="19"/>
        <v>0</v>
      </c>
      <c r="M207" s="52" t="s">
        <v>1117</v>
      </c>
      <c r="P207" t="s">
        <v>8</v>
      </c>
      <c r="Q207" t="s">
        <v>1117</v>
      </c>
      <c r="R207" t="s">
        <v>606</v>
      </c>
      <c r="T207" t="s">
        <v>948</v>
      </c>
    </row>
    <row r="208" spans="1:20" ht="24.95" customHeight="1">
      <c r="A208" s="19" t="s">
        <v>1302</v>
      </c>
      <c r="B208" s="19" t="s">
        <v>189</v>
      </c>
      <c r="C208" s="18" t="s">
        <v>1171</v>
      </c>
      <c r="D208" s="18" t="s">
        <v>716</v>
      </c>
      <c r="E208" s="20">
        <f t="shared" si="16"/>
        <v>0</v>
      </c>
      <c r="F208" s="20">
        <f t="shared" si="15"/>
        <v>0</v>
      </c>
      <c r="G208" s="20">
        <f>일위대가목록!F116</f>
        <v>0</v>
      </c>
      <c r="H208" s="20">
        <f t="shared" si="17"/>
        <v>0</v>
      </c>
      <c r="I208" s="20">
        <f>일위대가목록!G116</f>
        <v>0</v>
      </c>
      <c r="J208" s="20">
        <f t="shared" si="18"/>
        <v>0</v>
      </c>
      <c r="K208" s="20">
        <f>일위대가목록!H116</f>
        <v>0</v>
      </c>
      <c r="L208" s="20">
        <f t="shared" si="19"/>
        <v>0</v>
      </c>
      <c r="M208" s="52" t="s">
        <v>1117</v>
      </c>
      <c r="P208" t="s">
        <v>320</v>
      </c>
      <c r="Q208" t="s">
        <v>1117</v>
      </c>
      <c r="R208" t="s">
        <v>874</v>
      </c>
      <c r="T208" t="s">
        <v>948</v>
      </c>
    </row>
    <row r="209" spans="1:62" ht="24.95" customHeight="1">
      <c r="A209" s="19" t="s">
        <v>1303</v>
      </c>
      <c r="B209" s="19" t="s">
        <v>561</v>
      </c>
      <c r="C209" s="18" t="s">
        <v>1171</v>
      </c>
      <c r="D209" s="18" t="s">
        <v>716</v>
      </c>
      <c r="E209" s="20">
        <f t="shared" si="16"/>
        <v>0</v>
      </c>
      <c r="F209" s="20">
        <f t="shared" si="15"/>
        <v>0</v>
      </c>
      <c r="G209" s="20">
        <f>일위대가목록!F117</f>
        <v>0</v>
      </c>
      <c r="H209" s="20">
        <f t="shared" si="17"/>
        <v>0</v>
      </c>
      <c r="I209" s="20">
        <f>일위대가목록!G117</f>
        <v>0</v>
      </c>
      <c r="J209" s="20">
        <f t="shared" si="18"/>
        <v>0</v>
      </c>
      <c r="K209" s="20">
        <f>일위대가목록!H117</f>
        <v>0</v>
      </c>
      <c r="L209" s="20">
        <f t="shared" si="19"/>
        <v>0</v>
      </c>
      <c r="M209" s="52" t="s">
        <v>1117</v>
      </c>
      <c r="P209" t="s">
        <v>580</v>
      </c>
      <c r="Q209" t="s">
        <v>1117</v>
      </c>
      <c r="R209" t="s">
        <v>34</v>
      </c>
      <c r="T209" t="s">
        <v>948</v>
      </c>
    </row>
    <row r="210" spans="1:62" ht="24.95" customHeight="1">
      <c r="A210" s="19" t="s">
        <v>1304</v>
      </c>
      <c r="B210" s="19" t="s">
        <v>561</v>
      </c>
      <c r="C210" s="18" t="s">
        <v>1171</v>
      </c>
      <c r="D210" s="18" t="s">
        <v>716</v>
      </c>
      <c r="E210" s="20">
        <f t="shared" si="16"/>
        <v>0</v>
      </c>
      <c r="F210" s="20">
        <f t="shared" si="15"/>
        <v>0</v>
      </c>
      <c r="G210" s="20">
        <f>일위대가목록!F118</f>
        <v>0</v>
      </c>
      <c r="H210" s="20">
        <f t="shared" si="17"/>
        <v>0</v>
      </c>
      <c r="I210" s="20">
        <f>일위대가목록!G118</f>
        <v>0</v>
      </c>
      <c r="J210" s="20">
        <f t="shared" si="18"/>
        <v>0</v>
      </c>
      <c r="K210" s="20">
        <f>일위대가목록!H118</f>
        <v>0</v>
      </c>
      <c r="L210" s="20">
        <f t="shared" si="19"/>
        <v>0</v>
      </c>
      <c r="M210" s="52" t="s">
        <v>1117</v>
      </c>
      <c r="P210" t="s">
        <v>860</v>
      </c>
      <c r="Q210" t="s">
        <v>1117</v>
      </c>
      <c r="R210" t="s">
        <v>332</v>
      </c>
      <c r="T210" t="s">
        <v>948</v>
      </c>
    </row>
    <row r="211" spans="1:62" ht="24.95" customHeight="1">
      <c r="A211" s="19" t="s">
        <v>1305</v>
      </c>
      <c r="B211" s="19" t="s">
        <v>561</v>
      </c>
      <c r="C211" s="18" t="s">
        <v>1171</v>
      </c>
      <c r="D211" s="18" t="s">
        <v>716</v>
      </c>
      <c r="E211" s="20">
        <f t="shared" si="16"/>
        <v>0</v>
      </c>
      <c r="F211" s="20">
        <f t="shared" si="15"/>
        <v>0</v>
      </c>
      <c r="G211" s="20">
        <f>일위대가목록!F119</f>
        <v>0</v>
      </c>
      <c r="H211" s="20">
        <f t="shared" si="17"/>
        <v>0</v>
      </c>
      <c r="I211" s="20">
        <f>일위대가목록!G119</f>
        <v>0</v>
      </c>
      <c r="J211" s="20">
        <f t="shared" si="18"/>
        <v>0</v>
      </c>
      <c r="K211" s="20">
        <f>일위대가목록!H119</f>
        <v>0</v>
      </c>
      <c r="L211" s="20">
        <f t="shared" si="19"/>
        <v>0</v>
      </c>
      <c r="M211" s="52" t="s">
        <v>1117</v>
      </c>
      <c r="P211" t="s">
        <v>65</v>
      </c>
      <c r="Q211" t="s">
        <v>1117</v>
      </c>
      <c r="R211" t="s">
        <v>585</v>
      </c>
      <c r="T211" t="s">
        <v>948</v>
      </c>
    </row>
    <row r="212" spans="1:62" ht="24.95" customHeight="1">
      <c r="A212" s="19" t="s">
        <v>1306</v>
      </c>
      <c r="B212" s="19" t="s">
        <v>1041</v>
      </c>
      <c r="C212" s="18" t="s">
        <v>1171</v>
      </c>
      <c r="D212" s="18" t="s">
        <v>405</v>
      </c>
      <c r="E212" s="20">
        <f t="shared" si="16"/>
        <v>0</v>
      </c>
      <c r="F212" s="20">
        <f t="shared" si="15"/>
        <v>0</v>
      </c>
      <c r="G212" s="20">
        <f>일위대가목록!F120</f>
        <v>0</v>
      </c>
      <c r="H212" s="20">
        <f t="shared" si="17"/>
        <v>0</v>
      </c>
      <c r="I212" s="20">
        <f>일위대가목록!G120</f>
        <v>0</v>
      </c>
      <c r="J212" s="20">
        <f t="shared" si="18"/>
        <v>0</v>
      </c>
      <c r="K212" s="20">
        <f>일위대가목록!H120</f>
        <v>0</v>
      </c>
      <c r="L212" s="20">
        <f t="shared" si="19"/>
        <v>0</v>
      </c>
      <c r="M212" s="52" t="s">
        <v>1117</v>
      </c>
      <c r="P212" t="s">
        <v>363</v>
      </c>
      <c r="Q212" t="s">
        <v>1117</v>
      </c>
      <c r="R212" t="s">
        <v>818</v>
      </c>
      <c r="T212" t="s">
        <v>948</v>
      </c>
    </row>
    <row r="213" spans="1:62" ht="24.95" customHeight="1">
      <c r="A213" s="19" t="s">
        <v>1306</v>
      </c>
      <c r="B213" s="19" t="s">
        <v>524</v>
      </c>
      <c r="C213" s="18" t="s">
        <v>1171</v>
      </c>
      <c r="D213" s="18" t="s">
        <v>405</v>
      </c>
      <c r="E213" s="20">
        <f t="shared" si="16"/>
        <v>0</v>
      </c>
      <c r="F213" s="20">
        <f t="shared" si="15"/>
        <v>0</v>
      </c>
      <c r="G213" s="20">
        <f>일위대가목록!F121</f>
        <v>0</v>
      </c>
      <c r="H213" s="20">
        <f t="shared" si="17"/>
        <v>0</v>
      </c>
      <c r="I213" s="20">
        <f>일위대가목록!G121</f>
        <v>0</v>
      </c>
      <c r="J213" s="20">
        <f t="shared" si="18"/>
        <v>0</v>
      </c>
      <c r="K213" s="20">
        <f>일위대가목록!H121</f>
        <v>0</v>
      </c>
      <c r="L213" s="20">
        <f t="shared" si="19"/>
        <v>0</v>
      </c>
      <c r="M213" s="52" t="s">
        <v>1117</v>
      </c>
      <c r="P213" t="s">
        <v>234</v>
      </c>
      <c r="Q213" t="s">
        <v>1117</v>
      </c>
      <c r="R213" t="s">
        <v>53</v>
      </c>
      <c r="T213" t="s">
        <v>948</v>
      </c>
    </row>
    <row r="214" spans="1:62" ht="24.95" customHeight="1">
      <c r="A214" s="19" t="s">
        <v>1307</v>
      </c>
      <c r="B214" s="19" t="s">
        <v>1041</v>
      </c>
      <c r="C214" s="18" t="s">
        <v>1171</v>
      </c>
      <c r="D214" s="18" t="s">
        <v>405</v>
      </c>
      <c r="E214" s="20">
        <f t="shared" si="16"/>
        <v>0</v>
      </c>
      <c r="F214" s="20">
        <f t="shared" si="15"/>
        <v>0</v>
      </c>
      <c r="G214" s="20">
        <f>일위대가목록!F122</f>
        <v>0</v>
      </c>
      <c r="H214" s="20">
        <f t="shared" si="17"/>
        <v>0</v>
      </c>
      <c r="I214" s="20">
        <f>일위대가목록!G122</f>
        <v>0</v>
      </c>
      <c r="J214" s="20">
        <f t="shared" si="18"/>
        <v>0</v>
      </c>
      <c r="K214" s="20">
        <f>일위대가목록!H122</f>
        <v>0</v>
      </c>
      <c r="L214" s="20">
        <f t="shared" si="19"/>
        <v>0</v>
      </c>
      <c r="M214" s="52" t="s">
        <v>1117</v>
      </c>
      <c r="P214" t="s">
        <v>519</v>
      </c>
      <c r="Q214" t="s">
        <v>1117</v>
      </c>
      <c r="R214" t="s">
        <v>697</v>
      </c>
      <c r="T214" t="s">
        <v>948</v>
      </c>
      <c r="BJ214" s="7"/>
    </row>
    <row r="215" spans="1:62" ht="24.95" customHeight="1">
      <c r="A215" s="19" t="s">
        <v>1307</v>
      </c>
      <c r="B215" s="19" t="s">
        <v>524</v>
      </c>
      <c r="C215" s="18" t="s">
        <v>1171</v>
      </c>
      <c r="D215" s="18" t="s">
        <v>405</v>
      </c>
      <c r="E215" s="20">
        <f t="shared" si="16"/>
        <v>0</v>
      </c>
      <c r="F215" s="20">
        <f t="shared" si="15"/>
        <v>0</v>
      </c>
      <c r="G215" s="20">
        <f>일위대가목록!F123</f>
        <v>0</v>
      </c>
      <c r="H215" s="20">
        <f t="shared" si="17"/>
        <v>0</v>
      </c>
      <c r="I215" s="20">
        <f>일위대가목록!G123</f>
        <v>0</v>
      </c>
      <c r="J215" s="20">
        <f t="shared" si="18"/>
        <v>0</v>
      </c>
      <c r="K215" s="20">
        <f>일위대가목록!H123</f>
        <v>0</v>
      </c>
      <c r="L215" s="20">
        <f t="shared" si="19"/>
        <v>0</v>
      </c>
      <c r="M215" s="52" t="s">
        <v>1117</v>
      </c>
      <c r="P215" t="s">
        <v>809</v>
      </c>
      <c r="Q215" t="s">
        <v>1117</v>
      </c>
      <c r="R215" t="s">
        <v>275</v>
      </c>
      <c r="T215" t="s">
        <v>948</v>
      </c>
    </row>
    <row r="216" spans="1:62" ht="24.95" customHeight="1">
      <c r="A216" s="19" t="s">
        <v>1308</v>
      </c>
      <c r="B216" s="19" t="s">
        <v>1041</v>
      </c>
      <c r="C216" s="18" t="s">
        <v>1171</v>
      </c>
      <c r="D216" s="18" t="s">
        <v>405</v>
      </c>
      <c r="E216" s="20">
        <f t="shared" si="16"/>
        <v>0</v>
      </c>
      <c r="F216" s="20">
        <f t="shared" si="15"/>
        <v>0</v>
      </c>
      <c r="G216" s="20">
        <f>일위대가목록!F124</f>
        <v>0</v>
      </c>
      <c r="H216" s="20">
        <f t="shared" si="17"/>
        <v>0</v>
      </c>
      <c r="I216" s="20">
        <f>일위대가목록!G124</f>
        <v>0</v>
      </c>
      <c r="J216" s="20">
        <f t="shared" si="18"/>
        <v>0</v>
      </c>
      <c r="K216" s="20">
        <f>일위대가목록!H124</f>
        <v>0</v>
      </c>
      <c r="L216" s="20">
        <f t="shared" si="19"/>
        <v>0</v>
      </c>
      <c r="M216" s="52" t="s">
        <v>1117</v>
      </c>
      <c r="P216" t="s">
        <v>1076</v>
      </c>
      <c r="Q216" t="s">
        <v>1117</v>
      </c>
      <c r="R216" t="s">
        <v>791</v>
      </c>
      <c r="T216" t="s">
        <v>948</v>
      </c>
    </row>
    <row r="217" spans="1:62" ht="24.95" customHeight="1">
      <c r="A217" s="19" t="s">
        <v>1308</v>
      </c>
      <c r="B217" s="19" t="s">
        <v>524</v>
      </c>
      <c r="C217" s="18" t="s">
        <v>1171</v>
      </c>
      <c r="D217" s="18" t="s">
        <v>405</v>
      </c>
      <c r="E217" s="20">
        <f t="shared" si="16"/>
        <v>0</v>
      </c>
      <c r="F217" s="20">
        <f t="shared" si="15"/>
        <v>0</v>
      </c>
      <c r="G217" s="20">
        <f>일위대가목록!F125</f>
        <v>0</v>
      </c>
      <c r="H217" s="20">
        <f t="shared" si="17"/>
        <v>0</v>
      </c>
      <c r="I217" s="20">
        <f>일위대가목록!G125</f>
        <v>0</v>
      </c>
      <c r="J217" s="20">
        <f t="shared" si="18"/>
        <v>0</v>
      </c>
      <c r="K217" s="20">
        <f>일위대가목록!H125</f>
        <v>0</v>
      </c>
      <c r="L217" s="20">
        <f t="shared" si="19"/>
        <v>0</v>
      </c>
      <c r="M217" s="52" t="s">
        <v>1117</v>
      </c>
      <c r="P217" t="s">
        <v>250</v>
      </c>
      <c r="Q217" t="s">
        <v>1117</v>
      </c>
      <c r="R217" t="s">
        <v>103</v>
      </c>
      <c r="T217" t="s">
        <v>948</v>
      </c>
    </row>
    <row r="218" spans="1:62" ht="24.95" customHeight="1">
      <c r="A218" s="19" t="s">
        <v>1309</v>
      </c>
      <c r="B218" s="19" t="s">
        <v>717</v>
      </c>
      <c r="C218" s="18" t="s">
        <v>1171</v>
      </c>
      <c r="D218" s="18" t="s">
        <v>493</v>
      </c>
      <c r="E218" s="20">
        <f t="shared" si="16"/>
        <v>0</v>
      </c>
      <c r="F218" s="20">
        <f t="shared" si="15"/>
        <v>0</v>
      </c>
      <c r="G218" s="20">
        <f>일위대가목록!F126</f>
        <v>0</v>
      </c>
      <c r="H218" s="20">
        <f t="shared" si="17"/>
        <v>0</v>
      </c>
      <c r="I218" s="20">
        <f>일위대가목록!G126</f>
        <v>0</v>
      </c>
      <c r="J218" s="20">
        <f t="shared" si="18"/>
        <v>0</v>
      </c>
      <c r="K218" s="20">
        <f>일위대가목록!H126</f>
        <v>0</v>
      </c>
      <c r="L218" s="20">
        <f t="shared" si="19"/>
        <v>0</v>
      </c>
      <c r="M218" s="52" t="s">
        <v>1117</v>
      </c>
      <c r="P218" t="s">
        <v>531</v>
      </c>
      <c r="Q218" t="s">
        <v>1117</v>
      </c>
      <c r="R218" t="s">
        <v>160</v>
      </c>
      <c r="T218" t="s">
        <v>948</v>
      </c>
    </row>
    <row r="219" spans="1:62" ht="24.95" hidden="1" customHeight="1">
      <c r="A219" s="19" t="s">
        <v>1309</v>
      </c>
      <c r="B219" s="19" t="s">
        <v>906</v>
      </c>
      <c r="C219" s="85" t="s">
        <v>1170</v>
      </c>
      <c r="D219" s="18" t="s">
        <v>493</v>
      </c>
      <c r="E219" s="20">
        <f t="shared" si="16"/>
        <v>0</v>
      </c>
      <c r="F219" s="20">
        <f t="shared" si="15"/>
        <v>0</v>
      </c>
      <c r="G219" s="20">
        <f>일위대가목록!F127</f>
        <v>0</v>
      </c>
      <c r="H219" s="20">
        <f t="shared" si="17"/>
        <v>0</v>
      </c>
      <c r="I219" s="20">
        <f>일위대가목록!G127</f>
        <v>0</v>
      </c>
      <c r="J219" s="20">
        <f t="shared" si="18"/>
        <v>0</v>
      </c>
      <c r="K219" s="20">
        <f>일위대가목록!H127</f>
        <v>0</v>
      </c>
      <c r="L219" s="20">
        <f t="shared" si="19"/>
        <v>0</v>
      </c>
      <c r="M219" s="52" t="s">
        <v>1117</v>
      </c>
      <c r="P219" t="s">
        <v>824</v>
      </c>
      <c r="Q219" t="s">
        <v>1117</v>
      </c>
      <c r="R219" t="s">
        <v>1001</v>
      </c>
      <c r="T219" t="s">
        <v>948</v>
      </c>
    </row>
    <row r="220" spans="1:62" ht="24.95" hidden="1" customHeight="1">
      <c r="A220" s="19" t="s">
        <v>1401</v>
      </c>
      <c r="B220" s="19" t="s">
        <v>1072</v>
      </c>
      <c r="C220" s="85" t="s">
        <v>1170</v>
      </c>
      <c r="D220" s="18" t="s">
        <v>493</v>
      </c>
      <c r="E220" s="20">
        <f t="shared" si="16"/>
        <v>0</v>
      </c>
      <c r="F220" s="20">
        <f t="shared" si="15"/>
        <v>0</v>
      </c>
      <c r="G220" s="20">
        <f>일위대가목록!F128</f>
        <v>0</v>
      </c>
      <c r="H220" s="20">
        <f t="shared" si="17"/>
        <v>0</v>
      </c>
      <c r="I220" s="20">
        <f>일위대가목록!G128</f>
        <v>0</v>
      </c>
      <c r="J220" s="20">
        <f t="shared" si="18"/>
        <v>0</v>
      </c>
      <c r="K220" s="20">
        <f>일위대가목록!H128</f>
        <v>0</v>
      </c>
      <c r="L220" s="20">
        <f t="shared" si="19"/>
        <v>0</v>
      </c>
      <c r="M220" s="52" t="s">
        <v>845</v>
      </c>
      <c r="P220" t="s">
        <v>1086</v>
      </c>
      <c r="Q220" t="s">
        <v>1117</v>
      </c>
      <c r="R220" t="s">
        <v>941</v>
      </c>
      <c r="T220" t="s">
        <v>948</v>
      </c>
    </row>
    <row r="221" spans="1:62" ht="24.95" hidden="1" customHeight="1">
      <c r="A221" s="19" t="s">
        <v>1401</v>
      </c>
      <c r="B221" s="19" t="s">
        <v>733</v>
      </c>
      <c r="C221" s="85" t="s">
        <v>1170</v>
      </c>
      <c r="D221" s="18" t="s">
        <v>493</v>
      </c>
      <c r="E221" s="20">
        <f t="shared" si="16"/>
        <v>0</v>
      </c>
      <c r="F221" s="20">
        <f t="shared" si="15"/>
        <v>0</v>
      </c>
      <c r="G221" s="20">
        <f>일위대가목록!F129</f>
        <v>0</v>
      </c>
      <c r="H221" s="20">
        <f t="shared" si="17"/>
        <v>0</v>
      </c>
      <c r="I221" s="20">
        <f>일위대가목록!G129</f>
        <v>0</v>
      </c>
      <c r="J221" s="20">
        <f t="shared" si="18"/>
        <v>0</v>
      </c>
      <c r="K221" s="20">
        <f>일위대가목록!H129</f>
        <v>0</v>
      </c>
      <c r="L221" s="20">
        <f t="shared" si="19"/>
        <v>0</v>
      </c>
      <c r="M221" s="52" t="s">
        <v>845</v>
      </c>
      <c r="P221" t="s">
        <v>272</v>
      </c>
      <c r="Q221" t="s">
        <v>1117</v>
      </c>
      <c r="R221" t="s">
        <v>107</v>
      </c>
      <c r="T221" t="s">
        <v>948</v>
      </c>
    </row>
    <row r="222" spans="1:62" ht="24.95" hidden="1" customHeight="1">
      <c r="A222" s="19" t="s">
        <v>1402</v>
      </c>
      <c r="B222" s="19" t="s">
        <v>2</v>
      </c>
      <c r="C222" s="85" t="s">
        <v>1170</v>
      </c>
      <c r="D222" s="18" t="s">
        <v>493</v>
      </c>
      <c r="E222" s="20">
        <f t="shared" si="16"/>
        <v>0</v>
      </c>
      <c r="F222" s="20">
        <f t="shared" si="15"/>
        <v>0</v>
      </c>
      <c r="G222" s="20">
        <f>일위대가목록!F130</f>
        <v>0</v>
      </c>
      <c r="H222" s="20">
        <f t="shared" si="17"/>
        <v>0</v>
      </c>
      <c r="I222" s="20">
        <f>일위대가목록!G130</f>
        <v>0</v>
      </c>
      <c r="J222" s="20">
        <f t="shared" si="18"/>
        <v>0</v>
      </c>
      <c r="K222" s="20">
        <f>일위대가목록!H130</f>
        <v>0</v>
      </c>
      <c r="L222" s="20">
        <f t="shared" si="19"/>
        <v>0</v>
      </c>
      <c r="M222" s="52" t="s">
        <v>1117</v>
      </c>
      <c r="P222" t="s">
        <v>545</v>
      </c>
      <c r="Q222" t="s">
        <v>1117</v>
      </c>
      <c r="R222" t="s">
        <v>786</v>
      </c>
      <c r="T222" t="s">
        <v>948</v>
      </c>
    </row>
    <row r="223" spans="1:62" ht="24.95" hidden="1" customHeight="1">
      <c r="A223" s="19" t="s">
        <v>1403</v>
      </c>
      <c r="B223" s="19" t="s">
        <v>1117</v>
      </c>
      <c r="C223" s="85" t="s">
        <v>1170</v>
      </c>
      <c r="D223" s="18" t="s">
        <v>716</v>
      </c>
      <c r="E223" s="20">
        <f t="shared" si="16"/>
        <v>0</v>
      </c>
      <c r="F223" s="20">
        <f t="shared" si="15"/>
        <v>0</v>
      </c>
      <c r="G223" s="20">
        <f>일위대가목록!F131</f>
        <v>0</v>
      </c>
      <c r="H223" s="20">
        <f t="shared" si="17"/>
        <v>0</v>
      </c>
      <c r="I223" s="20">
        <f>일위대가목록!G131</f>
        <v>0</v>
      </c>
      <c r="J223" s="20">
        <f t="shared" si="18"/>
        <v>0</v>
      </c>
      <c r="K223" s="20">
        <f>일위대가목록!H131</f>
        <v>0</v>
      </c>
      <c r="L223" s="20">
        <f t="shared" si="19"/>
        <v>0</v>
      </c>
      <c r="M223" s="52" t="s">
        <v>1117</v>
      </c>
      <c r="P223" t="s">
        <v>483</v>
      </c>
      <c r="Q223" t="s">
        <v>1117</v>
      </c>
      <c r="R223" t="s">
        <v>527</v>
      </c>
      <c r="T223" t="s">
        <v>948</v>
      </c>
    </row>
    <row r="224" spans="1:62" ht="24.95" hidden="1" customHeight="1">
      <c r="A224" s="19" t="s">
        <v>1404</v>
      </c>
      <c r="B224" s="19" t="s">
        <v>1117</v>
      </c>
      <c r="C224" s="85" t="s">
        <v>1170</v>
      </c>
      <c r="D224" s="18" t="s">
        <v>716</v>
      </c>
      <c r="E224" s="20">
        <f t="shared" si="16"/>
        <v>0</v>
      </c>
      <c r="F224" s="20">
        <f t="shared" si="15"/>
        <v>0</v>
      </c>
      <c r="G224" s="20">
        <f>일위대가목록!F132</f>
        <v>0</v>
      </c>
      <c r="H224" s="20">
        <f t="shared" si="17"/>
        <v>0</v>
      </c>
      <c r="I224" s="20">
        <f>일위대가목록!G132</f>
        <v>0</v>
      </c>
      <c r="J224" s="20">
        <f t="shared" si="18"/>
        <v>0</v>
      </c>
      <c r="K224" s="20">
        <f>일위대가목록!H132</f>
        <v>0</v>
      </c>
      <c r="L224" s="20">
        <f t="shared" si="19"/>
        <v>0</v>
      </c>
      <c r="M224" s="52" t="s">
        <v>1117</v>
      </c>
      <c r="P224" t="s">
        <v>193</v>
      </c>
      <c r="Q224" t="s">
        <v>1117</v>
      </c>
      <c r="R224" t="s">
        <v>793</v>
      </c>
      <c r="T224" t="s">
        <v>948</v>
      </c>
    </row>
    <row r="225" spans="1:23" ht="24.95" hidden="1" customHeight="1">
      <c r="A225" s="19" t="s">
        <v>1405</v>
      </c>
      <c r="B225" s="19" t="s">
        <v>21</v>
      </c>
      <c r="C225" s="85" t="s">
        <v>1170</v>
      </c>
      <c r="D225" s="18" t="s">
        <v>716</v>
      </c>
      <c r="E225" s="20">
        <f t="shared" si="16"/>
        <v>0</v>
      </c>
      <c r="F225" s="20">
        <f t="shared" si="15"/>
        <v>0</v>
      </c>
      <c r="G225" s="20">
        <f>일위대가목록!F133</f>
        <v>0</v>
      </c>
      <c r="H225" s="20">
        <f t="shared" si="17"/>
        <v>0</v>
      </c>
      <c r="I225" s="20">
        <f>일위대가목록!G133</f>
        <v>0</v>
      </c>
      <c r="J225" s="20">
        <f t="shared" si="18"/>
        <v>0</v>
      </c>
      <c r="K225" s="20">
        <f>일위대가목록!H133</f>
        <v>0</v>
      </c>
      <c r="L225" s="20">
        <f t="shared" si="19"/>
        <v>0</v>
      </c>
      <c r="M225" s="52" t="s">
        <v>1117</v>
      </c>
      <c r="P225" t="s">
        <v>1032</v>
      </c>
      <c r="Q225" t="s">
        <v>1117</v>
      </c>
      <c r="R225" t="s">
        <v>578</v>
      </c>
      <c r="T225" t="s">
        <v>948</v>
      </c>
    </row>
    <row r="226" spans="1:23" ht="24.95" hidden="1" customHeight="1">
      <c r="A226" s="19" t="s">
        <v>1405</v>
      </c>
      <c r="B226" s="19" t="s">
        <v>395</v>
      </c>
      <c r="C226" s="85" t="s">
        <v>1170</v>
      </c>
      <c r="D226" s="18" t="s">
        <v>716</v>
      </c>
      <c r="E226" s="20">
        <f t="shared" si="16"/>
        <v>0</v>
      </c>
      <c r="F226" s="20">
        <f t="shared" si="15"/>
        <v>0</v>
      </c>
      <c r="G226" s="20">
        <f>일위대가목록!F134</f>
        <v>0</v>
      </c>
      <c r="H226" s="20">
        <f t="shared" si="17"/>
        <v>0</v>
      </c>
      <c r="I226" s="20">
        <f>일위대가목록!G134</f>
        <v>0</v>
      </c>
      <c r="J226" s="20">
        <f t="shared" si="18"/>
        <v>0</v>
      </c>
      <c r="K226" s="20">
        <f>일위대가목록!H134</f>
        <v>0</v>
      </c>
      <c r="L226" s="20">
        <f t="shared" si="19"/>
        <v>0</v>
      </c>
      <c r="M226" s="52" t="s">
        <v>1117</v>
      </c>
      <c r="P226" t="s">
        <v>770</v>
      </c>
      <c r="Q226" t="s">
        <v>1117</v>
      </c>
      <c r="R226" t="s">
        <v>825</v>
      </c>
      <c r="T226" t="s">
        <v>948</v>
      </c>
    </row>
    <row r="227" spans="1:23" ht="24.95" hidden="1" customHeight="1">
      <c r="A227" s="19" t="s">
        <v>1405</v>
      </c>
      <c r="B227" s="19" t="s">
        <v>1053</v>
      </c>
      <c r="C227" s="85" t="s">
        <v>1170</v>
      </c>
      <c r="D227" s="18" t="s">
        <v>716</v>
      </c>
      <c r="E227" s="20">
        <f t="shared" si="16"/>
        <v>0</v>
      </c>
      <c r="F227" s="20">
        <f t="shared" si="15"/>
        <v>0</v>
      </c>
      <c r="G227" s="20">
        <f>일위대가목록!F135</f>
        <v>0</v>
      </c>
      <c r="H227" s="20">
        <f t="shared" si="17"/>
        <v>0</v>
      </c>
      <c r="I227" s="20">
        <f>일위대가목록!G135</f>
        <v>0</v>
      </c>
      <c r="J227" s="20">
        <f t="shared" si="18"/>
        <v>0</v>
      </c>
      <c r="K227" s="20">
        <f>일위대가목록!H135</f>
        <v>0</v>
      </c>
      <c r="L227" s="20">
        <f t="shared" si="19"/>
        <v>0</v>
      </c>
      <c r="M227" s="52" t="s">
        <v>1117</v>
      </c>
      <c r="P227" t="s">
        <v>498</v>
      </c>
      <c r="Q227" t="s">
        <v>1117</v>
      </c>
      <c r="R227" t="s">
        <v>237</v>
      </c>
      <c r="T227" t="s">
        <v>948</v>
      </c>
    </row>
    <row r="228" spans="1:23" ht="24.95" customHeight="1">
      <c r="A228" s="19" t="s">
        <v>480</v>
      </c>
      <c r="B228" s="19" t="s">
        <v>1117</v>
      </c>
      <c r="C228" s="18"/>
      <c r="D228" s="18" t="s">
        <v>1117</v>
      </c>
      <c r="E228" s="20">
        <f t="shared" si="16"/>
        <v>0</v>
      </c>
      <c r="F228" s="20">
        <f t="shared" si="15"/>
        <v>0</v>
      </c>
      <c r="G228" s="18"/>
      <c r="H228" s="20">
        <v>0</v>
      </c>
      <c r="I228" s="18"/>
      <c r="J228" s="20">
        <v>0</v>
      </c>
      <c r="K228" s="18"/>
      <c r="L228" s="20">
        <v>0</v>
      </c>
      <c r="M228" s="52" t="s">
        <v>1117</v>
      </c>
      <c r="P228" t="s">
        <v>212</v>
      </c>
      <c r="Q228" t="s">
        <v>1117</v>
      </c>
      <c r="R228" t="s">
        <v>1117</v>
      </c>
    </row>
    <row r="229" spans="1:23" ht="24.95" customHeight="1">
      <c r="A229" s="19" t="s">
        <v>69</v>
      </c>
      <c r="B229" s="19" t="s">
        <v>1117</v>
      </c>
      <c r="C229" s="18"/>
      <c r="D229" s="18" t="s">
        <v>1117</v>
      </c>
      <c r="E229" s="20">
        <f t="shared" si="16"/>
        <v>0</v>
      </c>
      <c r="F229" s="20">
        <f t="shared" si="15"/>
        <v>0</v>
      </c>
      <c r="G229" s="18"/>
      <c r="H229" s="20">
        <f>TRUNC(SUM(H230:H248),0)</f>
        <v>0</v>
      </c>
      <c r="I229" s="18"/>
      <c r="J229" s="20">
        <f>TRUNC(SUM(J230:J248),0)</f>
        <v>0</v>
      </c>
      <c r="K229" s="18"/>
      <c r="L229" s="20">
        <f>TRUNC(SUM(L230:L248),0)</f>
        <v>0</v>
      </c>
      <c r="M229" s="52" t="s">
        <v>1117</v>
      </c>
      <c r="O229" s="7"/>
      <c r="P229" t="s">
        <v>1057</v>
      </c>
      <c r="Q229" t="s">
        <v>1117</v>
      </c>
      <c r="R229" t="s">
        <v>1117</v>
      </c>
      <c r="U229" s="7"/>
      <c r="W229" s="7"/>
    </row>
    <row r="230" spans="1:23" ht="24.95" customHeight="1">
      <c r="A230" s="19" t="s">
        <v>1310</v>
      </c>
      <c r="B230" s="19" t="s">
        <v>870</v>
      </c>
      <c r="C230" s="18" t="s">
        <v>1171</v>
      </c>
      <c r="D230" s="18" t="s">
        <v>1102</v>
      </c>
      <c r="E230" s="20">
        <f t="shared" si="16"/>
        <v>0</v>
      </c>
      <c r="F230" s="20">
        <f t="shared" si="15"/>
        <v>0</v>
      </c>
      <c r="G230" s="20">
        <f>일위대가목록!F136</f>
        <v>0</v>
      </c>
      <c r="H230" s="20">
        <f t="shared" ref="H230:H248" si="20">TRUNC(G230*C230,0)</f>
        <v>0</v>
      </c>
      <c r="I230" s="20">
        <f>일위대가목록!G136</f>
        <v>0</v>
      </c>
      <c r="J230" s="20">
        <f t="shared" ref="J230:J248" si="21">TRUNC(I230*C230,0)</f>
        <v>0</v>
      </c>
      <c r="K230" s="20">
        <f>일위대가목록!H136</f>
        <v>0</v>
      </c>
      <c r="L230" s="20">
        <f t="shared" ref="L230:L248" si="22">TRUNC(K230*C230,0)</f>
        <v>0</v>
      </c>
      <c r="M230" s="52" t="s">
        <v>1117</v>
      </c>
      <c r="P230" t="s">
        <v>790</v>
      </c>
      <c r="Q230" t="s">
        <v>1117</v>
      </c>
      <c r="R230" t="s">
        <v>254</v>
      </c>
      <c r="T230" t="s">
        <v>948</v>
      </c>
    </row>
    <row r="231" spans="1:23" ht="24.95" customHeight="1">
      <c r="A231" s="19" t="s">
        <v>1311</v>
      </c>
      <c r="B231" s="19" t="s">
        <v>520</v>
      </c>
      <c r="C231" s="18" t="s">
        <v>1171</v>
      </c>
      <c r="D231" s="18" t="s">
        <v>937</v>
      </c>
      <c r="E231" s="20">
        <f t="shared" si="16"/>
        <v>0</v>
      </c>
      <c r="F231" s="20">
        <f t="shared" si="15"/>
        <v>0</v>
      </c>
      <c r="G231" s="20">
        <f>일위대가목록!F137</f>
        <v>0</v>
      </c>
      <c r="H231" s="20">
        <f t="shared" si="20"/>
        <v>0</v>
      </c>
      <c r="I231" s="20">
        <f>일위대가목록!G137</f>
        <v>0</v>
      </c>
      <c r="J231" s="20">
        <f t="shared" si="21"/>
        <v>0</v>
      </c>
      <c r="K231" s="20">
        <f>일위대가목록!H137</f>
        <v>0</v>
      </c>
      <c r="L231" s="20">
        <f t="shared" si="22"/>
        <v>0</v>
      </c>
      <c r="M231" s="52" t="s">
        <v>1117</v>
      </c>
      <c r="P231" t="s">
        <v>454</v>
      </c>
      <c r="Q231" t="s">
        <v>1117</v>
      </c>
      <c r="R231" t="s">
        <v>868</v>
      </c>
      <c r="T231" t="s">
        <v>948</v>
      </c>
    </row>
    <row r="232" spans="1:23" ht="24.95" customHeight="1">
      <c r="A232" s="19" t="s">
        <v>1312</v>
      </c>
      <c r="B232" s="19" t="s">
        <v>1107</v>
      </c>
      <c r="C232" s="18" t="s">
        <v>1171</v>
      </c>
      <c r="D232" s="18" t="s">
        <v>937</v>
      </c>
      <c r="E232" s="20">
        <f t="shared" si="16"/>
        <v>0</v>
      </c>
      <c r="F232" s="20">
        <f t="shared" si="15"/>
        <v>0</v>
      </c>
      <c r="G232" s="20">
        <f>일위대가목록!F138</f>
        <v>0</v>
      </c>
      <c r="H232" s="20">
        <f t="shared" si="20"/>
        <v>0</v>
      </c>
      <c r="I232" s="20">
        <f>일위대가목록!G138</f>
        <v>0</v>
      </c>
      <c r="J232" s="20">
        <f t="shared" si="21"/>
        <v>0</v>
      </c>
      <c r="K232" s="20">
        <f>일위대가목록!H138</f>
        <v>0</v>
      </c>
      <c r="L232" s="20">
        <f t="shared" si="22"/>
        <v>0</v>
      </c>
      <c r="M232" s="52" t="s">
        <v>1117</v>
      </c>
      <c r="P232" t="s">
        <v>165</v>
      </c>
      <c r="Q232" t="s">
        <v>1117</v>
      </c>
      <c r="R232" t="s">
        <v>445</v>
      </c>
      <c r="T232" t="s">
        <v>948</v>
      </c>
    </row>
    <row r="233" spans="1:23" ht="24.95" customHeight="1">
      <c r="A233" s="19" t="s">
        <v>1313</v>
      </c>
      <c r="B233" s="19" t="s">
        <v>1073</v>
      </c>
      <c r="C233" s="18" t="s">
        <v>1171</v>
      </c>
      <c r="D233" s="18" t="s">
        <v>937</v>
      </c>
      <c r="E233" s="20">
        <f t="shared" si="16"/>
        <v>0</v>
      </c>
      <c r="F233" s="20">
        <f t="shared" si="15"/>
        <v>0</v>
      </c>
      <c r="G233" s="20">
        <f>일위대가목록!F139</f>
        <v>0</v>
      </c>
      <c r="H233" s="20">
        <f t="shared" si="20"/>
        <v>0</v>
      </c>
      <c r="I233" s="20">
        <f>일위대가목록!G139</f>
        <v>0</v>
      </c>
      <c r="J233" s="20">
        <f t="shared" si="21"/>
        <v>0</v>
      </c>
      <c r="K233" s="20">
        <f>일위대가목록!H139</f>
        <v>0</v>
      </c>
      <c r="L233" s="20">
        <f t="shared" si="22"/>
        <v>0</v>
      </c>
      <c r="M233" s="52" t="s">
        <v>1117</v>
      </c>
      <c r="P233" t="s">
        <v>447</v>
      </c>
      <c r="Q233" t="s">
        <v>1117</v>
      </c>
      <c r="R233" t="s">
        <v>18</v>
      </c>
      <c r="T233" t="s">
        <v>948</v>
      </c>
    </row>
    <row r="234" spans="1:23" ht="24.95" customHeight="1">
      <c r="A234" s="19" t="s">
        <v>1314</v>
      </c>
      <c r="B234" s="19" t="s">
        <v>559</v>
      </c>
      <c r="C234" s="18" t="s">
        <v>1171</v>
      </c>
      <c r="D234" s="18" t="s">
        <v>937</v>
      </c>
      <c r="E234" s="20">
        <f t="shared" si="16"/>
        <v>0</v>
      </c>
      <c r="F234" s="20">
        <f t="shared" si="15"/>
        <v>0</v>
      </c>
      <c r="G234" s="20">
        <f>일위대가목록!F140</f>
        <v>0</v>
      </c>
      <c r="H234" s="20">
        <f t="shared" si="20"/>
        <v>0</v>
      </c>
      <c r="I234" s="20">
        <f>일위대가목록!G140</f>
        <v>0</v>
      </c>
      <c r="J234" s="20">
        <f t="shared" si="21"/>
        <v>0</v>
      </c>
      <c r="K234" s="20">
        <f>일위대가목록!H140</f>
        <v>0</v>
      </c>
      <c r="L234" s="20">
        <f t="shared" si="22"/>
        <v>0</v>
      </c>
      <c r="M234" s="52" t="s">
        <v>1117</v>
      </c>
      <c r="P234" t="s">
        <v>149</v>
      </c>
      <c r="Q234" t="s">
        <v>1117</v>
      </c>
      <c r="R234" t="s">
        <v>324</v>
      </c>
      <c r="T234" t="s">
        <v>948</v>
      </c>
    </row>
    <row r="235" spans="1:23" ht="24.95" customHeight="1">
      <c r="A235" s="19" t="s">
        <v>1314</v>
      </c>
      <c r="B235" s="19" t="s">
        <v>412</v>
      </c>
      <c r="C235" s="18" t="s">
        <v>1171</v>
      </c>
      <c r="D235" s="18" t="s">
        <v>937</v>
      </c>
      <c r="E235" s="20">
        <f t="shared" si="16"/>
        <v>0</v>
      </c>
      <c r="F235" s="20">
        <f t="shared" si="15"/>
        <v>0</v>
      </c>
      <c r="G235" s="20">
        <f>일위대가목록!F141</f>
        <v>0</v>
      </c>
      <c r="H235" s="20">
        <f t="shared" si="20"/>
        <v>0</v>
      </c>
      <c r="I235" s="20">
        <f>일위대가목록!G141</f>
        <v>0</v>
      </c>
      <c r="J235" s="20">
        <f t="shared" si="21"/>
        <v>0</v>
      </c>
      <c r="K235" s="20">
        <f>일위대가목록!H141</f>
        <v>0</v>
      </c>
      <c r="L235" s="20">
        <f t="shared" si="22"/>
        <v>0</v>
      </c>
      <c r="M235" s="52" t="s">
        <v>1117</v>
      </c>
      <c r="P235" t="s">
        <v>978</v>
      </c>
      <c r="Q235" t="s">
        <v>1117</v>
      </c>
      <c r="R235" t="s">
        <v>1115</v>
      </c>
      <c r="T235" t="s">
        <v>948</v>
      </c>
    </row>
    <row r="236" spans="1:23" ht="24.95" customHeight="1">
      <c r="A236" s="19" t="s">
        <v>1315</v>
      </c>
      <c r="B236" s="19" t="s">
        <v>499</v>
      </c>
      <c r="C236" s="18" t="s">
        <v>1171</v>
      </c>
      <c r="D236" s="18" t="s">
        <v>1028</v>
      </c>
      <c r="E236" s="20">
        <f t="shared" si="16"/>
        <v>0</v>
      </c>
      <c r="F236" s="20">
        <f t="shared" si="15"/>
        <v>0</v>
      </c>
      <c r="G236" s="20">
        <f>일위대가목록!F142</f>
        <v>0</v>
      </c>
      <c r="H236" s="20">
        <f t="shared" si="20"/>
        <v>0</v>
      </c>
      <c r="I236" s="20">
        <f>일위대가목록!G142</f>
        <v>0</v>
      </c>
      <c r="J236" s="20">
        <f t="shared" si="21"/>
        <v>0</v>
      </c>
      <c r="K236" s="20">
        <f>일위대가목록!H142</f>
        <v>0</v>
      </c>
      <c r="L236" s="20">
        <f t="shared" si="22"/>
        <v>0</v>
      </c>
      <c r="M236" s="52" t="s">
        <v>1117</v>
      </c>
      <c r="P236" t="s">
        <v>705</v>
      </c>
      <c r="Q236" t="s">
        <v>1117</v>
      </c>
      <c r="R236" t="s">
        <v>590</v>
      </c>
      <c r="T236" t="s">
        <v>948</v>
      </c>
    </row>
    <row r="237" spans="1:23" ht="24.95" customHeight="1">
      <c r="A237" s="19" t="s">
        <v>1315</v>
      </c>
      <c r="B237" s="19" t="s">
        <v>98</v>
      </c>
      <c r="C237" s="18" t="s">
        <v>1171</v>
      </c>
      <c r="D237" s="18" t="s">
        <v>1028</v>
      </c>
      <c r="E237" s="20">
        <f t="shared" si="16"/>
        <v>0</v>
      </c>
      <c r="F237" s="20">
        <f t="shared" si="15"/>
        <v>0</v>
      </c>
      <c r="G237" s="20">
        <f>일위대가목록!F143</f>
        <v>0</v>
      </c>
      <c r="H237" s="20">
        <f t="shared" si="20"/>
        <v>0</v>
      </c>
      <c r="I237" s="20">
        <f>일위대가목록!G143</f>
        <v>0</v>
      </c>
      <c r="J237" s="20">
        <f t="shared" si="21"/>
        <v>0</v>
      </c>
      <c r="K237" s="20">
        <f>일위대가목록!H143</f>
        <v>0</v>
      </c>
      <c r="L237" s="20">
        <f t="shared" si="22"/>
        <v>0</v>
      </c>
      <c r="M237" s="52" t="s">
        <v>1117</v>
      </c>
      <c r="P237" t="s">
        <v>426</v>
      </c>
      <c r="Q237" t="s">
        <v>1117</v>
      </c>
      <c r="R237" t="s">
        <v>269</v>
      </c>
      <c r="T237" t="s">
        <v>948</v>
      </c>
    </row>
    <row r="238" spans="1:23" ht="24.95" customHeight="1">
      <c r="A238" s="19" t="s">
        <v>1315</v>
      </c>
      <c r="B238" s="19" t="s">
        <v>202</v>
      </c>
      <c r="C238" s="18" t="s">
        <v>1171</v>
      </c>
      <c r="D238" s="18" t="s">
        <v>1028</v>
      </c>
      <c r="E238" s="20">
        <f t="shared" si="16"/>
        <v>0</v>
      </c>
      <c r="F238" s="20">
        <f t="shared" si="15"/>
        <v>0</v>
      </c>
      <c r="G238" s="20">
        <f>일위대가목록!F144</f>
        <v>0</v>
      </c>
      <c r="H238" s="20">
        <f t="shared" si="20"/>
        <v>0</v>
      </c>
      <c r="I238" s="20">
        <f>일위대가목록!G144</f>
        <v>0</v>
      </c>
      <c r="J238" s="20">
        <f t="shared" si="21"/>
        <v>0</v>
      </c>
      <c r="K238" s="20">
        <f>일위대가목록!H144</f>
        <v>0</v>
      </c>
      <c r="L238" s="20">
        <f t="shared" si="22"/>
        <v>0</v>
      </c>
      <c r="M238" s="52" t="s">
        <v>1117</v>
      </c>
      <c r="P238" t="s">
        <v>133</v>
      </c>
      <c r="Q238" t="s">
        <v>1117</v>
      </c>
      <c r="R238" t="s">
        <v>782</v>
      </c>
      <c r="T238" t="s">
        <v>948</v>
      </c>
    </row>
    <row r="239" spans="1:23" ht="24.95" customHeight="1">
      <c r="A239" s="19" t="s">
        <v>1315</v>
      </c>
      <c r="B239" s="19" t="s">
        <v>200</v>
      </c>
      <c r="C239" s="18" t="s">
        <v>1171</v>
      </c>
      <c r="D239" s="18" t="s">
        <v>1028</v>
      </c>
      <c r="E239" s="20">
        <f t="shared" si="16"/>
        <v>0</v>
      </c>
      <c r="F239" s="20">
        <f t="shared" si="15"/>
        <v>0</v>
      </c>
      <c r="G239" s="20">
        <f>일위대가목록!F145</f>
        <v>0</v>
      </c>
      <c r="H239" s="20">
        <f t="shared" si="20"/>
        <v>0</v>
      </c>
      <c r="I239" s="20">
        <f>일위대가목록!G145</f>
        <v>0</v>
      </c>
      <c r="J239" s="20">
        <f t="shared" si="21"/>
        <v>0</v>
      </c>
      <c r="K239" s="20">
        <f>일위대가목록!H145</f>
        <v>0</v>
      </c>
      <c r="L239" s="20">
        <f t="shared" si="22"/>
        <v>0</v>
      </c>
      <c r="M239" s="52" t="s">
        <v>1117</v>
      </c>
      <c r="P239" t="s">
        <v>959</v>
      </c>
      <c r="Q239" t="s">
        <v>1117</v>
      </c>
      <c r="R239" t="s">
        <v>61</v>
      </c>
      <c r="T239" t="s">
        <v>948</v>
      </c>
    </row>
    <row r="240" spans="1:23" ht="24.95" customHeight="1">
      <c r="A240" s="19" t="s">
        <v>1316</v>
      </c>
      <c r="B240" s="19" t="s">
        <v>388</v>
      </c>
      <c r="C240" s="18" t="s">
        <v>1171</v>
      </c>
      <c r="D240" s="18" t="s">
        <v>1028</v>
      </c>
      <c r="E240" s="20">
        <f t="shared" si="16"/>
        <v>0</v>
      </c>
      <c r="F240" s="20">
        <f t="shared" si="15"/>
        <v>0</v>
      </c>
      <c r="G240" s="20">
        <f>일위대가목록!F146</f>
        <v>0</v>
      </c>
      <c r="H240" s="20">
        <f t="shared" si="20"/>
        <v>0</v>
      </c>
      <c r="I240" s="20">
        <f>일위대가목록!G146</f>
        <v>0</v>
      </c>
      <c r="J240" s="20">
        <f t="shared" si="21"/>
        <v>0</v>
      </c>
      <c r="K240" s="20">
        <f>일위대가목록!H146</f>
        <v>0</v>
      </c>
      <c r="L240" s="20">
        <f t="shared" si="22"/>
        <v>0</v>
      </c>
      <c r="M240" s="52" t="s">
        <v>1117</v>
      </c>
      <c r="P240" t="s">
        <v>690</v>
      </c>
      <c r="Q240" t="s">
        <v>1117</v>
      </c>
      <c r="R240" t="s">
        <v>704</v>
      </c>
      <c r="T240" t="s">
        <v>948</v>
      </c>
    </row>
    <row r="241" spans="1:20" ht="24.95" customHeight="1">
      <c r="A241" s="19" t="s">
        <v>1317</v>
      </c>
      <c r="B241" s="19" t="s">
        <v>388</v>
      </c>
      <c r="C241" s="18" t="s">
        <v>1171</v>
      </c>
      <c r="D241" s="18" t="s">
        <v>1028</v>
      </c>
      <c r="E241" s="20">
        <f t="shared" si="16"/>
        <v>0</v>
      </c>
      <c r="F241" s="20">
        <f t="shared" si="15"/>
        <v>0</v>
      </c>
      <c r="G241" s="20">
        <f>일위대가목록!F147</f>
        <v>0</v>
      </c>
      <c r="H241" s="20">
        <f t="shared" si="20"/>
        <v>0</v>
      </c>
      <c r="I241" s="20">
        <f>일위대가목록!G147</f>
        <v>0</v>
      </c>
      <c r="J241" s="20">
        <f t="shared" si="21"/>
        <v>0</v>
      </c>
      <c r="K241" s="20">
        <f>일위대가목록!H147</f>
        <v>0</v>
      </c>
      <c r="L241" s="20">
        <f t="shared" si="22"/>
        <v>0</v>
      </c>
      <c r="M241" s="52" t="s">
        <v>1117</v>
      </c>
      <c r="P241" t="s">
        <v>410</v>
      </c>
      <c r="Q241" t="s">
        <v>1117</v>
      </c>
      <c r="R241" t="s">
        <v>167</v>
      </c>
      <c r="T241" t="s">
        <v>948</v>
      </c>
    </row>
    <row r="242" spans="1:20" ht="24.95" customHeight="1">
      <c r="A242" s="19" t="s">
        <v>1318</v>
      </c>
      <c r="B242" s="19" t="s">
        <v>565</v>
      </c>
      <c r="C242" s="18" t="s">
        <v>1171</v>
      </c>
      <c r="D242" s="18" t="s">
        <v>534</v>
      </c>
      <c r="E242" s="20">
        <f t="shared" si="16"/>
        <v>0</v>
      </c>
      <c r="F242" s="20">
        <f t="shared" si="15"/>
        <v>0</v>
      </c>
      <c r="G242" s="20">
        <f>일위대가목록!F148</f>
        <v>0</v>
      </c>
      <c r="H242" s="20">
        <f t="shared" si="20"/>
        <v>0</v>
      </c>
      <c r="I242" s="20">
        <f>일위대가목록!G148</f>
        <v>0</v>
      </c>
      <c r="J242" s="20">
        <f t="shared" si="21"/>
        <v>0</v>
      </c>
      <c r="K242" s="20">
        <f>일위대가목록!H148</f>
        <v>0</v>
      </c>
      <c r="L242" s="20">
        <f t="shared" si="22"/>
        <v>0</v>
      </c>
      <c r="M242" s="52" t="s">
        <v>1117</v>
      </c>
      <c r="P242" t="s">
        <v>113</v>
      </c>
      <c r="Q242" t="s">
        <v>1117</v>
      </c>
      <c r="R242" t="s">
        <v>867</v>
      </c>
      <c r="T242" t="s">
        <v>948</v>
      </c>
    </row>
    <row r="243" spans="1:20" ht="24.95" customHeight="1">
      <c r="A243" s="19" t="s">
        <v>1318</v>
      </c>
      <c r="B243" s="19" t="s">
        <v>676</v>
      </c>
      <c r="C243" s="18" t="s">
        <v>1171</v>
      </c>
      <c r="D243" s="18" t="s">
        <v>534</v>
      </c>
      <c r="E243" s="20">
        <f t="shared" si="16"/>
        <v>0</v>
      </c>
      <c r="F243" s="20">
        <f t="shared" si="15"/>
        <v>0</v>
      </c>
      <c r="G243" s="20">
        <f>일위대가목록!F149</f>
        <v>0</v>
      </c>
      <c r="H243" s="20">
        <f t="shared" si="20"/>
        <v>0</v>
      </c>
      <c r="I243" s="20">
        <f>일위대가목록!G149</f>
        <v>0</v>
      </c>
      <c r="J243" s="20">
        <f t="shared" si="21"/>
        <v>0</v>
      </c>
      <c r="K243" s="20">
        <f>일위대가목록!H149</f>
        <v>0</v>
      </c>
      <c r="L243" s="20">
        <f t="shared" si="22"/>
        <v>0</v>
      </c>
      <c r="M243" s="52" t="s">
        <v>1117</v>
      </c>
      <c r="P243" t="s">
        <v>961</v>
      </c>
      <c r="Q243" t="s">
        <v>1117</v>
      </c>
      <c r="R243" t="s">
        <v>549</v>
      </c>
      <c r="T243" t="s">
        <v>948</v>
      </c>
    </row>
    <row r="244" spans="1:20" ht="24.95" customHeight="1">
      <c r="A244" s="19" t="s">
        <v>1319</v>
      </c>
      <c r="B244" s="19" t="s">
        <v>460</v>
      </c>
      <c r="C244" s="18" t="s">
        <v>1171</v>
      </c>
      <c r="D244" s="18" t="s">
        <v>746</v>
      </c>
      <c r="E244" s="20">
        <f t="shared" si="16"/>
        <v>0</v>
      </c>
      <c r="F244" s="20">
        <f t="shared" si="15"/>
        <v>0</v>
      </c>
      <c r="G244" s="20">
        <f>일위대가목록!F150</f>
        <v>0</v>
      </c>
      <c r="H244" s="20">
        <f t="shared" si="20"/>
        <v>0</v>
      </c>
      <c r="I244" s="20">
        <f>일위대가목록!G150</f>
        <v>0</v>
      </c>
      <c r="J244" s="20">
        <f t="shared" si="21"/>
        <v>0</v>
      </c>
      <c r="K244" s="20">
        <f>일위대가목록!H150</f>
        <v>0</v>
      </c>
      <c r="L244" s="20">
        <f t="shared" si="22"/>
        <v>0</v>
      </c>
      <c r="M244" s="52" t="s">
        <v>1117</v>
      </c>
      <c r="P244" t="s">
        <v>702</v>
      </c>
      <c r="Q244" t="s">
        <v>1117</v>
      </c>
      <c r="R244" t="s">
        <v>330</v>
      </c>
      <c r="T244" t="s">
        <v>948</v>
      </c>
    </row>
    <row r="245" spans="1:20" ht="24.95" customHeight="1">
      <c r="A245" s="19" t="s">
        <v>1320</v>
      </c>
      <c r="B245" s="19" t="s">
        <v>614</v>
      </c>
      <c r="C245" s="18" t="s">
        <v>1171</v>
      </c>
      <c r="D245" s="18" t="s">
        <v>1028</v>
      </c>
      <c r="E245" s="20">
        <f t="shared" si="16"/>
        <v>0</v>
      </c>
      <c r="F245" s="20">
        <f t="shared" si="15"/>
        <v>0</v>
      </c>
      <c r="G245" s="20">
        <f>일위대가목록!F259</f>
        <v>0</v>
      </c>
      <c r="H245" s="20">
        <f t="shared" si="20"/>
        <v>0</v>
      </c>
      <c r="I245" s="20">
        <f>일위대가목록!G259</f>
        <v>0</v>
      </c>
      <c r="J245" s="20">
        <f t="shared" si="21"/>
        <v>0</v>
      </c>
      <c r="K245" s="20">
        <f>일위대가목록!H259</f>
        <v>0</v>
      </c>
      <c r="L245" s="20">
        <f t="shared" si="22"/>
        <v>0</v>
      </c>
      <c r="M245" s="52" t="s">
        <v>1117</v>
      </c>
      <c r="P245" t="s">
        <v>414</v>
      </c>
      <c r="Q245" t="s">
        <v>1117</v>
      </c>
      <c r="R245" t="s">
        <v>383</v>
      </c>
      <c r="T245" t="s">
        <v>719</v>
      </c>
    </row>
    <row r="246" spans="1:20" ht="24.95" customHeight="1">
      <c r="A246" s="19" t="s">
        <v>1320</v>
      </c>
      <c r="B246" s="19" t="s">
        <v>126</v>
      </c>
      <c r="C246" s="18" t="s">
        <v>1171</v>
      </c>
      <c r="D246" s="18" t="s">
        <v>1028</v>
      </c>
      <c r="E246" s="20">
        <f t="shared" si="16"/>
        <v>0</v>
      </c>
      <c r="F246" s="20">
        <f t="shared" si="15"/>
        <v>0</v>
      </c>
      <c r="G246" s="20">
        <f>일위대가목록!F260</f>
        <v>0</v>
      </c>
      <c r="H246" s="20">
        <f t="shared" si="20"/>
        <v>0</v>
      </c>
      <c r="I246" s="20">
        <f>일위대가목록!G260</f>
        <v>0</v>
      </c>
      <c r="J246" s="20">
        <f t="shared" si="21"/>
        <v>0</v>
      </c>
      <c r="K246" s="20">
        <f>일위대가목록!H260</f>
        <v>0</v>
      </c>
      <c r="L246" s="20">
        <f t="shared" si="22"/>
        <v>0</v>
      </c>
      <c r="M246" s="52" t="s">
        <v>1117</v>
      </c>
      <c r="P246" t="s">
        <v>125</v>
      </c>
      <c r="Q246" t="s">
        <v>1117</v>
      </c>
      <c r="R246" t="s">
        <v>657</v>
      </c>
      <c r="T246" t="s">
        <v>719</v>
      </c>
    </row>
    <row r="247" spans="1:20" ht="24.95" customHeight="1">
      <c r="A247" s="19" t="s">
        <v>1321</v>
      </c>
      <c r="B247" s="19" t="s">
        <v>1117</v>
      </c>
      <c r="C247" s="18" t="s">
        <v>1171</v>
      </c>
      <c r="D247" s="18" t="s">
        <v>1028</v>
      </c>
      <c r="E247" s="20">
        <f t="shared" si="16"/>
        <v>0</v>
      </c>
      <c r="F247" s="20">
        <f t="shared" si="15"/>
        <v>0</v>
      </c>
      <c r="G247" s="20">
        <f>일위대가목록!F261</f>
        <v>0</v>
      </c>
      <c r="H247" s="20">
        <f t="shared" si="20"/>
        <v>0</v>
      </c>
      <c r="I247" s="20">
        <f>일위대가목록!G261</f>
        <v>0</v>
      </c>
      <c r="J247" s="20">
        <f t="shared" si="21"/>
        <v>0</v>
      </c>
      <c r="K247" s="20">
        <f>일위대가목록!H261</f>
        <v>0</v>
      </c>
      <c r="L247" s="20">
        <f t="shared" si="22"/>
        <v>0</v>
      </c>
      <c r="M247" s="52" t="s">
        <v>1117</v>
      </c>
      <c r="P247" t="s">
        <v>984</v>
      </c>
      <c r="Q247" t="s">
        <v>1117</v>
      </c>
      <c r="R247" t="s">
        <v>917</v>
      </c>
      <c r="T247" t="s">
        <v>719</v>
      </c>
    </row>
    <row r="248" spans="1:20" ht="24.95" customHeight="1">
      <c r="A248" s="19" t="s">
        <v>1322</v>
      </c>
      <c r="B248" s="19" t="s">
        <v>1117</v>
      </c>
      <c r="C248" s="18" t="s">
        <v>1171</v>
      </c>
      <c r="D248" s="18" t="s">
        <v>1028</v>
      </c>
      <c r="E248" s="20">
        <f t="shared" si="16"/>
        <v>0</v>
      </c>
      <c r="F248" s="20">
        <f t="shared" si="15"/>
        <v>0</v>
      </c>
      <c r="G248" s="20">
        <f>일위대가목록!F262</f>
        <v>0</v>
      </c>
      <c r="H248" s="20">
        <f t="shared" si="20"/>
        <v>0</v>
      </c>
      <c r="I248" s="20">
        <f>일위대가목록!G262</f>
        <v>0</v>
      </c>
      <c r="J248" s="20">
        <f t="shared" si="21"/>
        <v>0</v>
      </c>
      <c r="K248" s="20">
        <f>일위대가목록!H262</f>
        <v>0</v>
      </c>
      <c r="L248" s="20">
        <f t="shared" si="22"/>
        <v>0</v>
      </c>
      <c r="M248" s="52" t="s">
        <v>1117</v>
      </c>
      <c r="P248" t="s">
        <v>721</v>
      </c>
      <c r="Q248" t="s">
        <v>1117</v>
      </c>
      <c r="R248" t="s">
        <v>118</v>
      </c>
      <c r="T248" t="s">
        <v>719</v>
      </c>
    </row>
    <row r="249" spans="1:20" ht="24.95" customHeight="1">
      <c r="A249" s="19"/>
      <c r="B249" s="19"/>
      <c r="C249" s="18"/>
      <c r="D249" s="18"/>
      <c r="E249" s="20"/>
      <c r="F249" s="20"/>
      <c r="G249" s="20"/>
      <c r="H249" s="20"/>
      <c r="I249" s="20"/>
      <c r="J249" s="20"/>
      <c r="K249" s="20"/>
      <c r="L249" s="20"/>
      <c r="M249" s="52"/>
    </row>
    <row r="250" spans="1:20" ht="24.95" customHeight="1">
      <c r="A250" s="19"/>
      <c r="B250" s="19"/>
      <c r="C250" s="18"/>
      <c r="D250" s="18"/>
      <c r="E250" s="20"/>
      <c r="F250" s="20"/>
      <c r="G250" s="20"/>
      <c r="H250" s="20"/>
      <c r="I250" s="20"/>
      <c r="J250" s="20"/>
      <c r="K250" s="20"/>
      <c r="L250" s="20"/>
      <c r="M250" s="52"/>
    </row>
    <row r="251" spans="1:20" ht="24.95" hidden="1" customHeight="1">
      <c r="A251" s="19"/>
      <c r="B251" s="19"/>
      <c r="C251" s="18"/>
      <c r="D251" s="18"/>
      <c r="E251" s="20"/>
      <c r="F251" s="20"/>
      <c r="G251" s="20"/>
      <c r="H251" s="20"/>
      <c r="I251" s="20"/>
      <c r="J251" s="20"/>
      <c r="K251" s="20"/>
      <c r="L251" s="20"/>
      <c r="M251" s="52"/>
    </row>
    <row r="252" spans="1:20" ht="24.95" hidden="1" customHeight="1">
      <c r="A252" s="19"/>
      <c r="B252" s="19"/>
      <c r="C252" s="18"/>
      <c r="D252" s="18"/>
      <c r="E252" s="20"/>
      <c r="F252" s="20"/>
      <c r="G252" s="20"/>
      <c r="H252" s="20"/>
      <c r="I252" s="20"/>
      <c r="J252" s="20"/>
      <c r="K252" s="20"/>
      <c r="L252" s="20"/>
      <c r="M252" s="52"/>
    </row>
    <row r="253" spans="1:20" ht="24.95" hidden="1" customHeight="1">
      <c r="A253" s="19"/>
      <c r="B253" s="19"/>
      <c r="C253" s="18"/>
      <c r="D253" s="18"/>
      <c r="E253" s="20"/>
      <c r="F253" s="20"/>
      <c r="G253" s="20"/>
      <c r="H253" s="20"/>
      <c r="I253" s="20"/>
      <c r="J253" s="20"/>
      <c r="K253" s="20"/>
      <c r="L253" s="20"/>
      <c r="M253" s="52"/>
    </row>
    <row r="254" spans="1:20" ht="24.95" hidden="1" customHeight="1">
      <c r="A254" s="19"/>
      <c r="B254" s="19"/>
      <c r="C254" s="18"/>
      <c r="D254" s="18"/>
      <c r="E254" s="20"/>
      <c r="F254" s="20"/>
      <c r="G254" s="20"/>
      <c r="H254" s="20"/>
      <c r="I254" s="20"/>
      <c r="J254" s="20"/>
      <c r="K254" s="20"/>
      <c r="L254" s="20"/>
      <c r="M254" s="52"/>
    </row>
    <row r="255" spans="1:20" ht="24.95" hidden="1" customHeight="1">
      <c r="A255" s="19"/>
      <c r="B255" s="19"/>
      <c r="C255" s="18"/>
      <c r="D255" s="18"/>
      <c r="E255" s="20"/>
      <c r="F255" s="20"/>
      <c r="G255" s="20"/>
      <c r="H255" s="20"/>
      <c r="I255" s="20"/>
      <c r="J255" s="20"/>
      <c r="K255" s="20"/>
      <c r="L255" s="20"/>
      <c r="M255" s="52"/>
    </row>
    <row r="256" spans="1:20" ht="24.95" hidden="1" customHeight="1">
      <c r="A256" s="19"/>
      <c r="B256" s="19"/>
      <c r="C256" s="18"/>
      <c r="D256" s="18"/>
      <c r="E256" s="20"/>
      <c r="F256" s="20"/>
      <c r="G256" s="20"/>
      <c r="H256" s="20"/>
      <c r="I256" s="20"/>
      <c r="J256" s="20"/>
      <c r="K256" s="20"/>
      <c r="L256" s="20"/>
      <c r="M256" s="52"/>
    </row>
    <row r="257" spans="1:30" ht="24.95" hidden="1" customHeight="1">
      <c r="A257" s="19" t="s">
        <v>480</v>
      </c>
      <c r="B257" s="19" t="s">
        <v>1117</v>
      </c>
      <c r="C257" s="18"/>
      <c r="D257" s="18" t="s">
        <v>1117</v>
      </c>
      <c r="E257" s="20">
        <f t="shared" si="16"/>
        <v>0</v>
      </c>
      <c r="F257" s="20">
        <f t="shared" si="15"/>
        <v>0</v>
      </c>
      <c r="G257" s="18"/>
      <c r="H257" s="20">
        <v>0</v>
      </c>
      <c r="I257" s="18"/>
      <c r="J257" s="20">
        <v>0</v>
      </c>
      <c r="K257" s="18"/>
      <c r="L257" s="20">
        <v>0</v>
      </c>
      <c r="M257" s="52" t="s">
        <v>1117</v>
      </c>
      <c r="P257" t="s">
        <v>433</v>
      </c>
      <c r="Q257" t="s">
        <v>292</v>
      </c>
      <c r="R257" t="s">
        <v>1117</v>
      </c>
    </row>
    <row r="258" spans="1:30" ht="24.95" hidden="1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53"/>
    </row>
    <row r="259" spans="1:30" ht="24.95" customHeight="1">
      <c r="A259" s="19" t="s">
        <v>904</v>
      </c>
      <c r="B259" s="19" t="s">
        <v>1117</v>
      </c>
      <c r="C259" s="18">
        <v>1</v>
      </c>
      <c r="D259" s="18" t="s">
        <v>910</v>
      </c>
      <c r="E259" s="17"/>
      <c r="F259" s="20">
        <f>H259+J259+L259</f>
        <v>128128</v>
      </c>
      <c r="G259" s="17"/>
      <c r="H259" s="20">
        <f>TRUNC(H261+H262,0)</f>
        <v>127440</v>
      </c>
      <c r="I259" s="17"/>
      <c r="J259" s="20">
        <f>TRUNC(J261+J262,0)</f>
        <v>0</v>
      </c>
      <c r="K259" s="17"/>
      <c r="L259" s="20">
        <f>TRUNC(L261+L262,0)</f>
        <v>688</v>
      </c>
      <c r="M259" s="52" t="s">
        <v>1117</v>
      </c>
      <c r="O259" t="s">
        <v>490</v>
      </c>
    </row>
    <row r="260" spans="1:30" ht="24.95" customHeight="1">
      <c r="A260" s="19" t="s">
        <v>1023</v>
      </c>
      <c r="B260" s="19" t="s">
        <v>1117</v>
      </c>
      <c r="C260" s="18"/>
      <c r="D260" s="18" t="s">
        <v>1117</v>
      </c>
      <c r="E260" s="20">
        <f>G260+I260+K260</f>
        <v>0</v>
      </c>
      <c r="F260" s="20">
        <f>H260+J260+L260</f>
        <v>128128</v>
      </c>
      <c r="G260" s="18"/>
      <c r="H260" s="20">
        <f>TRUNC(H261+H262,0)</f>
        <v>127440</v>
      </c>
      <c r="I260" s="18"/>
      <c r="J260" s="20">
        <f>TRUNC(J261+J262,0)</f>
        <v>0</v>
      </c>
      <c r="K260" s="18"/>
      <c r="L260" s="20">
        <f>TRUNC(L261+L262,0)</f>
        <v>688</v>
      </c>
      <c r="M260" s="52" t="s">
        <v>1117</v>
      </c>
      <c r="P260" t="s">
        <v>151</v>
      </c>
      <c r="Q260" t="s">
        <v>1117</v>
      </c>
      <c r="R260" t="s">
        <v>1117</v>
      </c>
    </row>
    <row r="261" spans="1:30" ht="24.95" customHeight="1">
      <c r="A261" s="19" t="s">
        <v>885</v>
      </c>
      <c r="B261" s="19" t="s">
        <v>58</v>
      </c>
      <c r="C261" s="18" t="s">
        <v>1171</v>
      </c>
      <c r="D261" s="18" t="s">
        <v>974</v>
      </c>
      <c r="E261" s="20">
        <f>G261+I261+K261</f>
        <v>127440</v>
      </c>
      <c r="F261" s="20">
        <f>H261+J261+L261</f>
        <v>127440</v>
      </c>
      <c r="G261" s="20">
        <v>127440</v>
      </c>
      <c r="H261" s="20">
        <f>TRUNC(G261*C261,0)</f>
        <v>127440</v>
      </c>
      <c r="I261" s="20">
        <v>0</v>
      </c>
      <c r="J261" s="20"/>
      <c r="K261" s="20">
        <v>0</v>
      </c>
      <c r="L261" s="20"/>
      <c r="M261" s="52" t="s">
        <v>1117</v>
      </c>
      <c r="P261" t="s">
        <v>980</v>
      </c>
      <c r="Q261" t="s">
        <v>1117</v>
      </c>
      <c r="R261" t="s">
        <v>517</v>
      </c>
    </row>
    <row r="262" spans="1:30" ht="24.75" customHeight="1">
      <c r="A262" s="19" t="s">
        <v>281</v>
      </c>
      <c r="B262" s="19" t="s">
        <v>734</v>
      </c>
      <c r="C262" s="18">
        <v>1</v>
      </c>
      <c r="D262" s="18" t="s">
        <v>910</v>
      </c>
      <c r="E262" s="20">
        <f>G262+I262+K262</f>
        <v>0</v>
      </c>
      <c r="F262" s="20">
        <f>H262+J262+L262</f>
        <v>688</v>
      </c>
      <c r="G262" s="18"/>
      <c r="H262" s="20">
        <v>0</v>
      </c>
      <c r="I262" s="18"/>
      <c r="J262" s="20">
        <v>0</v>
      </c>
      <c r="K262" s="18"/>
      <c r="L262" s="20">
        <f>TRUNC((H261*0.0054),0)</f>
        <v>688</v>
      </c>
      <c r="M262" s="52" t="s">
        <v>1117</v>
      </c>
      <c r="P262" t="s">
        <v>707</v>
      </c>
      <c r="Q262" t="s">
        <v>1117</v>
      </c>
      <c r="R262" t="s">
        <v>948</v>
      </c>
      <c r="X262" t="s">
        <v>135</v>
      </c>
      <c r="AA262" s="5" t="s">
        <v>376</v>
      </c>
      <c r="AB262" s="3">
        <f>'내역서(총괄)'!H261*0.0054</f>
        <v>688.17600000000004</v>
      </c>
      <c r="AC262" s="5" t="s">
        <v>631</v>
      </c>
      <c r="AD262" s="2">
        <f>$AB262</f>
        <v>688.17600000000004</v>
      </c>
    </row>
    <row r="263" spans="1:30" ht="24.75" hidden="1" customHeight="1">
      <c r="A263" s="19"/>
      <c r="B263" s="19"/>
      <c r="C263" s="18"/>
      <c r="D263" s="18"/>
      <c r="E263" s="20"/>
      <c r="F263" s="20"/>
      <c r="G263" s="18"/>
      <c r="H263" s="20"/>
      <c r="I263" s="18"/>
      <c r="J263" s="20"/>
      <c r="K263" s="18"/>
      <c r="L263" s="20"/>
      <c r="M263" s="52"/>
      <c r="AA263" s="8"/>
      <c r="AB263" s="9"/>
      <c r="AC263" s="8"/>
      <c r="AD263" s="10"/>
    </row>
    <row r="264" spans="1:30" ht="24.75" hidden="1" customHeight="1">
      <c r="A264" s="19"/>
      <c r="B264" s="19"/>
      <c r="C264" s="18"/>
      <c r="D264" s="18"/>
      <c r="E264" s="20"/>
      <c r="F264" s="20"/>
      <c r="G264" s="18"/>
      <c r="H264" s="20"/>
      <c r="I264" s="18"/>
      <c r="J264" s="20"/>
      <c r="K264" s="18"/>
      <c r="L264" s="20"/>
      <c r="M264" s="52"/>
      <c r="AA264" s="8"/>
      <c r="AB264" s="9"/>
      <c r="AC264" s="8"/>
      <c r="AD264" s="10"/>
    </row>
    <row r="265" spans="1:30" ht="24.75" hidden="1" customHeight="1">
      <c r="A265" s="19"/>
      <c r="B265" s="19"/>
      <c r="C265" s="18"/>
      <c r="D265" s="18"/>
      <c r="E265" s="20"/>
      <c r="F265" s="20"/>
      <c r="G265" s="18"/>
      <c r="H265" s="20"/>
      <c r="I265" s="18"/>
      <c r="J265" s="20"/>
      <c r="K265" s="18"/>
      <c r="L265" s="20"/>
      <c r="M265" s="52"/>
      <c r="AA265" s="8"/>
      <c r="AB265" s="9"/>
      <c r="AC265" s="8"/>
      <c r="AD265" s="10"/>
    </row>
    <row r="266" spans="1:30" ht="24.75" hidden="1" customHeight="1">
      <c r="A266" s="19"/>
      <c r="B266" s="19"/>
      <c r="C266" s="18"/>
      <c r="D266" s="18"/>
      <c r="E266" s="20"/>
      <c r="F266" s="20"/>
      <c r="G266" s="18"/>
      <c r="H266" s="20"/>
      <c r="I266" s="18"/>
      <c r="J266" s="20"/>
      <c r="K266" s="18"/>
      <c r="L266" s="20"/>
      <c r="M266" s="52"/>
      <c r="AA266" s="8"/>
      <c r="AB266" s="9"/>
      <c r="AC266" s="8"/>
      <c r="AD266" s="10"/>
    </row>
    <row r="267" spans="1:30" ht="24.75" hidden="1" customHeight="1">
      <c r="A267" s="19"/>
      <c r="B267" s="19"/>
      <c r="C267" s="18"/>
      <c r="D267" s="18"/>
      <c r="E267" s="20"/>
      <c r="F267" s="20"/>
      <c r="G267" s="18"/>
      <c r="H267" s="20"/>
      <c r="I267" s="18"/>
      <c r="J267" s="20"/>
      <c r="K267" s="18"/>
      <c r="L267" s="20"/>
      <c r="M267" s="52"/>
      <c r="AA267" s="8"/>
      <c r="AB267" s="9"/>
      <c r="AC267" s="8"/>
      <c r="AD267" s="10"/>
    </row>
    <row r="268" spans="1:30" ht="24.75" hidden="1" customHeight="1">
      <c r="A268" s="19"/>
      <c r="B268" s="19"/>
      <c r="C268" s="18"/>
      <c r="D268" s="18"/>
      <c r="E268" s="20"/>
      <c r="F268" s="20"/>
      <c r="G268" s="18"/>
      <c r="H268" s="20"/>
      <c r="I268" s="18"/>
      <c r="J268" s="20"/>
      <c r="K268" s="18"/>
      <c r="L268" s="20"/>
      <c r="M268" s="52"/>
      <c r="AA268" s="8"/>
      <c r="AB268" s="9"/>
      <c r="AC268" s="8"/>
      <c r="AD268" s="10"/>
    </row>
    <row r="269" spans="1:30" ht="24.75" hidden="1" customHeight="1">
      <c r="A269" s="19"/>
      <c r="B269" s="19"/>
      <c r="C269" s="18"/>
      <c r="D269" s="18"/>
      <c r="E269" s="20"/>
      <c r="F269" s="20"/>
      <c r="G269" s="18"/>
      <c r="H269" s="20"/>
      <c r="I269" s="18"/>
      <c r="J269" s="20"/>
      <c r="K269" s="18"/>
      <c r="L269" s="20"/>
      <c r="M269" s="52"/>
      <c r="AA269" s="8"/>
      <c r="AB269" s="9"/>
      <c r="AC269" s="8"/>
      <c r="AD269" s="10"/>
    </row>
    <row r="270" spans="1:30" ht="24.75" hidden="1" customHeight="1">
      <c r="A270" s="19"/>
      <c r="B270" s="19"/>
      <c r="C270" s="18"/>
      <c r="D270" s="18"/>
      <c r="E270" s="20"/>
      <c r="F270" s="20"/>
      <c r="G270" s="18"/>
      <c r="H270" s="20"/>
      <c r="I270" s="18"/>
      <c r="J270" s="20"/>
      <c r="K270" s="18"/>
      <c r="L270" s="20"/>
      <c r="M270" s="52"/>
      <c r="AA270" s="8"/>
      <c r="AB270" s="9"/>
      <c r="AC270" s="8"/>
      <c r="AD270" s="10"/>
    </row>
    <row r="271" spans="1:30" ht="24.75" hidden="1" customHeight="1">
      <c r="A271" s="19"/>
      <c r="B271" s="19"/>
      <c r="C271" s="18"/>
      <c r="D271" s="18"/>
      <c r="E271" s="20"/>
      <c r="F271" s="20"/>
      <c r="G271" s="18"/>
      <c r="H271" s="20"/>
      <c r="I271" s="18"/>
      <c r="J271" s="20"/>
      <c r="K271" s="18"/>
      <c r="L271" s="20"/>
      <c r="M271" s="52"/>
      <c r="AA271" s="8"/>
      <c r="AB271" s="9"/>
      <c r="AC271" s="8"/>
      <c r="AD271" s="10"/>
    </row>
    <row r="272" spans="1:30" ht="24.95" hidden="1" customHeight="1">
      <c r="A272" s="19"/>
      <c r="B272" s="19"/>
      <c r="C272" s="18"/>
      <c r="D272" s="18"/>
      <c r="E272" s="20"/>
      <c r="F272" s="20"/>
      <c r="G272" s="18"/>
      <c r="H272" s="20"/>
      <c r="I272" s="18"/>
      <c r="J272" s="20"/>
      <c r="K272" s="18"/>
      <c r="L272" s="20"/>
      <c r="M272" s="52"/>
      <c r="AA272" s="8"/>
      <c r="AB272" s="9"/>
      <c r="AC272" s="8"/>
      <c r="AD272" s="10"/>
    </row>
    <row r="273" spans="1:38" ht="24.95" hidden="1" customHeight="1">
      <c r="A273" s="19"/>
      <c r="B273" s="19"/>
      <c r="C273" s="18"/>
      <c r="D273" s="18"/>
      <c r="E273" s="20"/>
      <c r="F273" s="20"/>
      <c r="G273" s="18"/>
      <c r="H273" s="20"/>
      <c r="I273" s="18"/>
      <c r="J273" s="20"/>
      <c r="K273" s="18"/>
      <c r="L273" s="20"/>
      <c r="M273" s="52"/>
      <c r="AA273" s="8"/>
      <c r="AB273" s="9"/>
      <c r="AC273" s="8"/>
      <c r="AD273" s="10"/>
    </row>
    <row r="274" spans="1:38" ht="24.95" customHeight="1">
      <c r="A274" s="19" t="s">
        <v>480</v>
      </c>
      <c r="B274" s="19" t="s">
        <v>1117</v>
      </c>
      <c r="C274" s="18"/>
      <c r="D274" s="18" t="s">
        <v>1117</v>
      </c>
      <c r="E274" s="20">
        <f>G274+I274+K274</f>
        <v>0</v>
      </c>
      <c r="F274" s="20">
        <f>H274+J274+L274</f>
        <v>0</v>
      </c>
      <c r="G274" s="18"/>
      <c r="H274" s="20">
        <v>0</v>
      </c>
      <c r="I274" s="18"/>
      <c r="J274" s="20">
        <v>0</v>
      </c>
      <c r="K274" s="18"/>
      <c r="L274" s="20">
        <v>0</v>
      </c>
      <c r="M274" s="52" t="s">
        <v>1117</v>
      </c>
      <c r="P274" t="s">
        <v>425</v>
      </c>
      <c r="Q274" t="s">
        <v>292</v>
      </c>
      <c r="R274" t="s">
        <v>1117</v>
      </c>
    </row>
    <row r="275" spans="1:38" ht="24.9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53"/>
    </row>
    <row r="276" spans="1:38" ht="24.95" customHeight="1">
      <c r="A276" s="19" t="s">
        <v>42</v>
      </c>
      <c r="B276" s="19" t="s">
        <v>1117</v>
      </c>
      <c r="C276" s="18">
        <v>1</v>
      </c>
      <c r="D276" s="18" t="s">
        <v>910</v>
      </c>
      <c r="E276" s="17"/>
      <c r="F276" s="20">
        <f t="shared" ref="F276:F287" si="23">H276+J276+L276</f>
        <v>165675</v>
      </c>
      <c r="G276" s="17"/>
      <c r="H276" s="20">
        <f>TRUNC(H278+H280+H281+H282+H284+H286,0)</f>
        <v>0</v>
      </c>
      <c r="I276" s="17"/>
      <c r="J276" s="20">
        <f>TRUNC(J278+J280+J281+J282+J284+J286,0)</f>
        <v>0</v>
      </c>
      <c r="K276" s="17"/>
      <c r="L276" s="20">
        <f>TRUNC(L278+L280+L281+L282+L284+L286,0)</f>
        <v>165675</v>
      </c>
      <c r="M276" s="52" t="s">
        <v>1117</v>
      </c>
      <c r="O276" t="s">
        <v>1114</v>
      </c>
    </row>
    <row r="277" spans="1:38" ht="24.95" customHeight="1">
      <c r="A277" s="19" t="s">
        <v>692</v>
      </c>
      <c r="B277" s="19" t="s">
        <v>1117</v>
      </c>
      <c r="C277" s="18"/>
      <c r="D277" s="18" t="s">
        <v>1117</v>
      </c>
      <c r="E277" s="20">
        <f t="shared" ref="E277:E287" si="24">G277+I277+K277</f>
        <v>0</v>
      </c>
      <c r="F277" s="20">
        <f t="shared" si="23"/>
        <v>20340</v>
      </c>
      <c r="G277" s="18"/>
      <c r="H277" s="20">
        <f>TRUNC(H278,0)</f>
        <v>0</v>
      </c>
      <c r="I277" s="18"/>
      <c r="J277" s="20">
        <f>TRUNC(J278,0)</f>
        <v>0</v>
      </c>
      <c r="K277" s="18"/>
      <c r="L277" s="20">
        <f>TRUNC(L278,0)</f>
        <v>20340</v>
      </c>
      <c r="M277" s="52" t="s">
        <v>1117</v>
      </c>
      <c r="P277" t="s">
        <v>151</v>
      </c>
      <c r="Q277" t="s">
        <v>1117</v>
      </c>
      <c r="R277" t="s">
        <v>1117</v>
      </c>
    </row>
    <row r="278" spans="1:38" ht="24.95" customHeight="1">
      <c r="A278" s="19" t="s">
        <v>440</v>
      </c>
      <c r="B278" s="19" t="s">
        <v>739</v>
      </c>
      <c r="C278" s="18" t="s">
        <v>1171</v>
      </c>
      <c r="D278" s="18" t="s">
        <v>974</v>
      </c>
      <c r="E278" s="20">
        <f t="shared" si="24"/>
        <v>20340</v>
      </c>
      <c r="F278" s="20">
        <f t="shared" si="23"/>
        <v>20340</v>
      </c>
      <c r="G278" s="20">
        <f>일위대가목록!F151</f>
        <v>0</v>
      </c>
      <c r="H278" s="20">
        <f>TRUNC(G278*C278,0)</f>
        <v>0</v>
      </c>
      <c r="I278" s="20">
        <f>일위대가목록!G151</f>
        <v>0</v>
      </c>
      <c r="J278" s="20">
        <f>TRUNC(I278*C278,0)</f>
        <v>0</v>
      </c>
      <c r="K278" s="20">
        <v>20340</v>
      </c>
      <c r="L278" s="20">
        <f>TRUNC(K278*C278,0)</f>
        <v>20340</v>
      </c>
      <c r="M278" s="52" t="s">
        <v>1117</v>
      </c>
      <c r="P278" t="s">
        <v>980</v>
      </c>
      <c r="Q278" t="s">
        <v>1117</v>
      </c>
      <c r="R278" t="s">
        <v>871</v>
      </c>
      <c r="T278" t="s">
        <v>948</v>
      </c>
    </row>
    <row r="279" spans="1:38" ht="24.95" customHeight="1">
      <c r="A279" s="19" t="s">
        <v>725</v>
      </c>
      <c r="B279" s="19" t="s">
        <v>1117</v>
      </c>
      <c r="C279" s="18"/>
      <c r="D279" s="18" t="s">
        <v>1117</v>
      </c>
      <c r="E279" s="20">
        <f t="shared" si="24"/>
        <v>0</v>
      </c>
      <c r="F279" s="20">
        <f t="shared" si="23"/>
        <v>136029</v>
      </c>
      <c r="G279" s="18"/>
      <c r="H279" s="20">
        <f>TRUNC(H280+H281+H282,0)</f>
        <v>0</v>
      </c>
      <c r="I279" s="18"/>
      <c r="J279" s="20">
        <f>TRUNC(J280+J281+J282,0)</f>
        <v>0</v>
      </c>
      <c r="K279" s="18"/>
      <c r="L279" s="20">
        <f>TRUNC(L280+L281+L282,0)</f>
        <v>136029</v>
      </c>
      <c r="M279" s="52" t="s">
        <v>1117</v>
      </c>
      <c r="P279" t="s">
        <v>707</v>
      </c>
      <c r="Q279" t="s">
        <v>1117</v>
      </c>
      <c r="R279" t="s">
        <v>1117</v>
      </c>
    </row>
    <row r="280" spans="1:38" ht="24.95" customHeight="1">
      <c r="A280" s="19" t="s">
        <v>221</v>
      </c>
      <c r="B280" s="19" t="s">
        <v>1117</v>
      </c>
      <c r="C280" s="18" t="s">
        <v>1171</v>
      </c>
      <c r="D280" s="18" t="s">
        <v>974</v>
      </c>
      <c r="E280" s="20">
        <f t="shared" si="24"/>
        <v>31142</v>
      </c>
      <c r="F280" s="20">
        <f t="shared" si="23"/>
        <v>31142</v>
      </c>
      <c r="G280" s="20">
        <f>일위대가목록!F152</f>
        <v>0</v>
      </c>
      <c r="H280" s="20">
        <f>TRUNC(G280*C280,0)</f>
        <v>0</v>
      </c>
      <c r="I280" s="20">
        <f>일위대가목록!G152</f>
        <v>0</v>
      </c>
      <c r="J280" s="20">
        <f>TRUNC(I280*C280,0)</f>
        <v>0</v>
      </c>
      <c r="K280" s="20">
        <v>31142</v>
      </c>
      <c r="L280" s="20">
        <f>TRUNC(K280*C280,0)</f>
        <v>31142</v>
      </c>
      <c r="M280" s="52" t="s">
        <v>1117</v>
      </c>
      <c r="P280" t="s">
        <v>425</v>
      </c>
      <c r="Q280" t="s">
        <v>1117</v>
      </c>
      <c r="R280" t="s">
        <v>190</v>
      </c>
      <c r="T280" t="s">
        <v>948</v>
      </c>
    </row>
    <row r="281" spans="1:38" ht="24.95" customHeight="1">
      <c r="A281" s="19" t="s">
        <v>736</v>
      </c>
      <c r="B281" s="19" t="s">
        <v>1117</v>
      </c>
      <c r="C281" s="18" t="s">
        <v>1171</v>
      </c>
      <c r="D281" s="18" t="s">
        <v>974</v>
      </c>
      <c r="E281" s="20">
        <f t="shared" si="24"/>
        <v>32166</v>
      </c>
      <c r="F281" s="20">
        <f t="shared" si="23"/>
        <v>32166</v>
      </c>
      <c r="G281" s="20">
        <f>일위대가목록!F153</f>
        <v>0</v>
      </c>
      <c r="H281" s="20">
        <f>TRUNC(G281*C281,0)</f>
        <v>0</v>
      </c>
      <c r="I281" s="20">
        <f>일위대가목록!G153</f>
        <v>0</v>
      </c>
      <c r="J281" s="20">
        <f>TRUNC(I281*C281,0)</f>
        <v>0</v>
      </c>
      <c r="K281" s="20">
        <v>32166</v>
      </c>
      <c r="L281" s="20">
        <f>TRUNC(K281*C281,0)</f>
        <v>32166</v>
      </c>
      <c r="M281" s="52" t="s">
        <v>1117</v>
      </c>
      <c r="P281" t="s">
        <v>131</v>
      </c>
      <c r="Q281" t="s">
        <v>1117</v>
      </c>
      <c r="R281" t="s">
        <v>15</v>
      </c>
      <c r="T281" t="s">
        <v>948</v>
      </c>
    </row>
    <row r="282" spans="1:38" ht="24.95" customHeight="1">
      <c r="A282" s="19" t="s">
        <v>938</v>
      </c>
      <c r="B282" s="19" t="s">
        <v>1117</v>
      </c>
      <c r="C282" s="18" t="s">
        <v>1171</v>
      </c>
      <c r="D282" s="18" t="s">
        <v>974</v>
      </c>
      <c r="E282" s="20">
        <f t="shared" si="24"/>
        <v>72721</v>
      </c>
      <c r="F282" s="20">
        <f t="shared" si="23"/>
        <v>72721</v>
      </c>
      <c r="G282" s="20">
        <f>일위대가목록!F154</f>
        <v>0</v>
      </c>
      <c r="H282" s="20">
        <f>TRUNC(G282*C282,0)</f>
        <v>0</v>
      </c>
      <c r="I282" s="20">
        <f>일위대가목록!G154</f>
        <v>0</v>
      </c>
      <c r="J282" s="20">
        <f>TRUNC(I282*C282,0)</f>
        <v>0</v>
      </c>
      <c r="K282" s="20">
        <v>72721</v>
      </c>
      <c r="L282" s="20">
        <f>TRUNC(K282*C282,0)</f>
        <v>72721</v>
      </c>
      <c r="M282" s="52" t="s">
        <v>1117</v>
      </c>
      <c r="P282" t="s">
        <v>954</v>
      </c>
      <c r="Q282" t="s">
        <v>1117</v>
      </c>
      <c r="R282" t="s">
        <v>242</v>
      </c>
      <c r="T282" t="s">
        <v>948</v>
      </c>
      <c r="AA282" s="5" t="s">
        <v>849</v>
      </c>
      <c r="AB282" s="3">
        <f>ROUND(('내역서(총괄)'!H277+'내역서(총괄)'!H282),2)</f>
        <v>0</v>
      </c>
      <c r="AC282" s="5" t="s">
        <v>935</v>
      </c>
      <c r="AD282" s="2">
        <f>$AB282</f>
        <v>0</v>
      </c>
      <c r="AE282" s="5" t="s">
        <v>136</v>
      </c>
      <c r="AF282" s="3">
        <f>ROUND(('내역서(총괄)'!J277+'내역서(총괄)'!J282),2)</f>
        <v>0</v>
      </c>
      <c r="AG282" s="5" t="s">
        <v>472</v>
      </c>
      <c r="AH282" s="2">
        <f>$AF282</f>
        <v>0</v>
      </c>
      <c r="AI282" s="5" t="s">
        <v>376</v>
      </c>
      <c r="AJ282" s="3">
        <f>ROUND(('내역서(총괄)'!L277+'내역서(총괄)'!L282),2)</f>
        <v>93061</v>
      </c>
      <c r="AK282" s="5" t="s">
        <v>631</v>
      </c>
      <c r="AL282" s="2">
        <f>$AJ282</f>
        <v>93061</v>
      </c>
    </row>
    <row r="283" spans="1:38" ht="24.95" customHeight="1">
      <c r="A283" s="19" t="s">
        <v>836</v>
      </c>
      <c r="B283" s="19" t="s">
        <v>1117</v>
      </c>
      <c r="C283" s="18"/>
      <c r="D283" s="18" t="s">
        <v>1117</v>
      </c>
      <c r="E283" s="20">
        <f t="shared" si="24"/>
        <v>0</v>
      </c>
      <c r="F283" s="20">
        <f t="shared" si="23"/>
        <v>93061</v>
      </c>
      <c r="G283" s="18"/>
      <c r="H283" s="20">
        <f>TRUNC((ROUND((H277+H282),2)),0)</f>
        <v>0</v>
      </c>
      <c r="I283" s="18"/>
      <c r="J283" s="20">
        <f>TRUNC((ROUND((J277+J282),2)),0)</f>
        <v>0</v>
      </c>
      <c r="K283" s="18"/>
      <c r="L283" s="20">
        <f>TRUNC((ROUND((L277+L282),2)),0)</f>
        <v>93061</v>
      </c>
      <c r="M283" s="52" t="s">
        <v>1117</v>
      </c>
      <c r="P283" t="s">
        <v>688</v>
      </c>
      <c r="Q283" t="s">
        <v>740</v>
      </c>
      <c r="R283" t="s">
        <v>948</v>
      </c>
      <c r="X283" t="s">
        <v>946</v>
      </c>
      <c r="AA283" s="5" t="s">
        <v>376</v>
      </c>
      <c r="AB283" s="3">
        <f>('내역서(총괄)'!H283+'내역서(총괄)'!J283+'내역서(총괄)'!L283)*10/100</f>
        <v>9306.1</v>
      </c>
      <c r="AC283" s="5" t="s">
        <v>631</v>
      </c>
      <c r="AD283" s="2">
        <f>$AB283</f>
        <v>9306.1</v>
      </c>
    </row>
    <row r="284" spans="1:38" ht="24.95" customHeight="1">
      <c r="A284" s="19" t="s">
        <v>20</v>
      </c>
      <c r="B284" s="19" t="s">
        <v>1109</v>
      </c>
      <c r="C284" s="18">
        <v>1</v>
      </c>
      <c r="D284" s="18" t="s">
        <v>910</v>
      </c>
      <c r="E284" s="20">
        <f t="shared" si="24"/>
        <v>0</v>
      </c>
      <c r="F284" s="20">
        <f t="shared" si="23"/>
        <v>9306</v>
      </c>
      <c r="G284" s="18"/>
      <c r="H284" s="20">
        <v>0</v>
      </c>
      <c r="I284" s="18"/>
      <c r="J284" s="20">
        <v>0</v>
      </c>
      <c r="K284" s="18"/>
      <c r="L284" s="20">
        <f>TRUNC(((H283+J283+L283)*10/100),0)</f>
        <v>9306</v>
      </c>
      <c r="M284" s="52" t="s">
        <v>1117</v>
      </c>
      <c r="P284" t="s">
        <v>407</v>
      </c>
      <c r="Q284" t="s">
        <v>1117</v>
      </c>
      <c r="R284" t="s">
        <v>948</v>
      </c>
      <c r="X284" t="s">
        <v>744</v>
      </c>
      <c r="AA284" s="5" t="s">
        <v>849</v>
      </c>
      <c r="AB284" s="3">
        <f>ROUND(('내역서(총괄)'!H283+'내역서(총괄)'!H284),2)</f>
        <v>0</v>
      </c>
      <c r="AC284" s="5" t="s">
        <v>935</v>
      </c>
      <c r="AD284" s="2">
        <f>$AB284</f>
        <v>0</v>
      </c>
      <c r="AE284" s="5" t="s">
        <v>136</v>
      </c>
      <c r="AF284" s="3">
        <f>ROUND(('내역서(총괄)'!J283+'내역서(총괄)'!J284),2)</f>
        <v>0</v>
      </c>
      <c r="AG284" s="5" t="s">
        <v>472</v>
      </c>
      <c r="AH284" s="2">
        <f>$AF284</f>
        <v>0</v>
      </c>
      <c r="AI284" s="5" t="s">
        <v>376</v>
      </c>
      <c r="AJ284" s="3">
        <f>ROUND(('내역서(총괄)'!L283+'내역서(총괄)'!L284),2)</f>
        <v>102367</v>
      </c>
      <c r="AK284" s="5" t="s">
        <v>631</v>
      </c>
      <c r="AL284" s="2">
        <f>$AJ284</f>
        <v>102367</v>
      </c>
    </row>
    <row r="285" spans="1:38" ht="24.95" customHeight="1">
      <c r="A285" s="19" t="s">
        <v>574</v>
      </c>
      <c r="B285" s="19" t="s">
        <v>1117</v>
      </c>
      <c r="C285" s="18"/>
      <c r="D285" s="18" t="s">
        <v>1117</v>
      </c>
      <c r="E285" s="20">
        <f t="shared" si="24"/>
        <v>0</v>
      </c>
      <c r="F285" s="20">
        <f t="shared" si="23"/>
        <v>102367</v>
      </c>
      <c r="G285" s="18"/>
      <c r="H285" s="20">
        <f>TRUNC((ROUND((H283+H284),2)),0)</f>
        <v>0</v>
      </c>
      <c r="I285" s="18"/>
      <c r="J285" s="20">
        <f>TRUNC((ROUND((J283+J284),2)),0)</f>
        <v>0</v>
      </c>
      <c r="K285" s="18"/>
      <c r="L285" s="20">
        <f>TRUNC((ROUND((L283+L284),2)),0)</f>
        <v>102367</v>
      </c>
      <c r="M285" s="52" t="s">
        <v>1117</v>
      </c>
      <c r="P285" t="s">
        <v>109</v>
      </c>
      <c r="Q285" t="s">
        <v>740</v>
      </c>
      <c r="R285" t="s">
        <v>948</v>
      </c>
      <c r="X285" t="s">
        <v>613</v>
      </c>
    </row>
    <row r="286" spans="1:38" ht="24.95" customHeight="1">
      <c r="A286" s="19" t="s">
        <v>880</v>
      </c>
      <c r="B286" s="19" t="s">
        <v>1117</v>
      </c>
      <c r="C286" s="18">
        <v>1</v>
      </c>
      <c r="D286" s="18" t="s">
        <v>910</v>
      </c>
      <c r="E286" s="20">
        <f t="shared" si="24"/>
        <v>0</v>
      </c>
      <c r="F286" s="20">
        <f t="shared" si="23"/>
        <v>0</v>
      </c>
      <c r="G286" s="20">
        <f>TRUNC(X286,0)</f>
        <v>0</v>
      </c>
      <c r="H286" s="20">
        <f>TRUNC(G286*C286,0)</f>
        <v>0</v>
      </c>
      <c r="I286" s="20">
        <f>TRUNC(W286,0)</f>
        <v>0</v>
      </c>
      <c r="J286" s="20">
        <f>TRUNC(I286*C286,0)</f>
        <v>0</v>
      </c>
      <c r="K286" s="20">
        <f>TRUNC(V286,0)</f>
        <v>0</v>
      </c>
      <c r="L286" s="20">
        <f>TRUNC(K286*C286,0)</f>
        <v>0</v>
      </c>
      <c r="M286" s="52" t="s">
        <v>1117</v>
      </c>
      <c r="P286" t="s">
        <v>104</v>
      </c>
      <c r="Q286" t="s">
        <v>1117</v>
      </c>
      <c r="R286" t="s">
        <v>313</v>
      </c>
      <c r="V286">
        <v>0</v>
      </c>
      <c r="W286">
        <v>0</v>
      </c>
      <c r="X286">
        <v>0</v>
      </c>
    </row>
    <row r="287" spans="1:38" ht="24.95" customHeight="1">
      <c r="A287" s="19" t="s">
        <v>480</v>
      </c>
      <c r="B287" s="19" t="s">
        <v>1117</v>
      </c>
      <c r="C287" s="18"/>
      <c r="D287" s="18" t="s">
        <v>1117</v>
      </c>
      <c r="E287" s="20">
        <f t="shared" si="24"/>
        <v>0</v>
      </c>
      <c r="F287" s="20">
        <f t="shared" si="23"/>
        <v>0</v>
      </c>
      <c r="G287" s="18"/>
      <c r="H287" s="20">
        <v>0</v>
      </c>
      <c r="I287" s="18"/>
      <c r="J287" s="20">
        <v>0</v>
      </c>
      <c r="K287" s="18"/>
      <c r="L287" s="20">
        <v>0</v>
      </c>
      <c r="M287" s="52" t="s">
        <v>1117</v>
      </c>
      <c r="P287" t="s">
        <v>393</v>
      </c>
      <c r="Q287" t="s">
        <v>292</v>
      </c>
      <c r="R287" t="s">
        <v>1117</v>
      </c>
    </row>
    <row r="288" spans="1:38" ht="24.9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53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3" type="noConversion"/>
  <pageMargins left="0.39" right="0.31496062992125984" top="0.65" bottom="0.59055118110236215" header="0.5" footer="0.5"/>
  <pageSetup paperSize="9" orientation="landscape" r:id="rId1"/>
  <headerFooter alignWithMargins="0">
    <oddHeader>&amp;RPage : &amp;P/&amp;N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2F228-B42A-4790-A60F-246CCCFA203E}">
  <dimension ref="A1:Y292"/>
  <sheetViews>
    <sheetView view="pageBreakPreview" zoomScale="130" zoomScaleNormal="115" zoomScaleSheetLayoutView="130" workbookViewId="0">
      <selection activeCell="E3" sqref="E3:AA294"/>
    </sheetView>
  </sheetViews>
  <sheetFormatPr defaultRowHeight="12.75" customHeight="1"/>
  <cols>
    <col min="1" max="1" width="39" customWidth="1"/>
    <col min="2" max="2" width="15" customWidth="1"/>
    <col min="3" max="3" width="8.1640625" customWidth="1"/>
    <col min="4" max="4" width="7.1640625" customWidth="1"/>
    <col min="5" max="5" width="12.83203125" customWidth="1"/>
    <col min="6" max="8" width="10.83203125" customWidth="1"/>
    <col min="9" max="9" width="5.6640625" customWidth="1"/>
    <col min="10" max="22" width="0" hidden="1" customWidth="1"/>
    <col min="23" max="23" width="13.33203125" hidden="1" customWidth="1"/>
    <col min="25" max="25" width="0" hidden="1" customWidth="1"/>
  </cols>
  <sheetData>
    <row r="1" spans="1:25" ht="24.95" customHeight="1">
      <c r="A1" s="17" t="s">
        <v>760</v>
      </c>
      <c r="B1" s="17"/>
      <c r="C1" s="17"/>
      <c r="D1" s="17"/>
      <c r="E1" s="17"/>
      <c r="F1" s="17"/>
      <c r="G1" s="17"/>
      <c r="H1" s="17"/>
      <c r="I1" s="17"/>
    </row>
    <row r="2" spans="1:25" ht="26.25" customHeight="1">
      <c r="A2" s="18" t="s">
        <v>197</v>
      </c>
      <c r="B2" s="18" t="s">
        <v>450</v>
      </c>
      <c r="C2" s="18" t="s">
        <v>33</v>
      </c>
      <c r="D2" s="18" t="s">
        <v>1058</v>
      </c>
      <c r="E2" s="18" t="s">
        <v>1088</v>
      </c>
      <c r="F2" s="18" t="s">
        <v>787</v>
      </c>
      <c r="G2" s="18" t="s">
        <v>477</v>
      </c>
      <c r="H2" s="18" t="s">
        <v>77</v>
      </c>
      <c r="I2" s="18" t="s">
        <v>314</v>
      </c>
      <c r="T2" s="1" t="s">
        <v>715</v>
      </c>
      <c r="U2" s="1" t="s">
        <v>956</v>
      </c>
      <c r="V2" s="1" t="s">
        <v>936</v>
      </c>
      <c r="W2" s="1" t="s">
        <v>370</v>
      </c>
      <c r="Y2" s="1" t="s">
        <v>271</v>
      </c>
    </row>
    <row r="3" spans="1:25" ht="24.95" customHeight="1">
      <c r="A3" s="19" t="s">
        <v>400</v>
      </c>
      <c r="B3" s="19" t="s">
        <v>1117</v>
      </c>
      <c r="C3" s="18">
        <v>1</v>
      </c>
      <c r="D3" s="18" t="s">
        <v>493</v>
      </c>
      <c r="E3" s="20"/>
      <c r="F3" s="20"/>
      <c r="G3" s="20"/>
      <c r="H3" s="20"/>
      <c r="I3" s="19"/>
      <c r="T3" s="4"/>
      <c r="U3" s="4"/>
      <c r="V3" s="4"/>
      <c r="W3" s="4"/>
      <c r="Y3" s="2"/>
    </row>
    <row r="4" spans="1:25" ht="24.95" customHeight="1">
      <c r="A4" s="19" t="s">
        <v>455</v>
      </c>
      <c r="B4" s="19" t="s">
        <v>1117</v>
      </c>
      <c r="C4" s="18">
        <v>1</v>
      </c>
      <c r="D4" s="18" t="s">
        <v>493</v>
      </c>
      <c r="E4" s="20"/>
      <c r="F4" s="20"/>
      <c r="G4" s="20"/>
      <c r="H4" s="20"/>
      <c r="I4" s="19"/>
      <c r="T4" s="4"/>
      <c r="U4" s="4"/>
      <c r="V4" s="4"/>
      <c r="W4" s="4"/>
      <c r="Y4" s="2"/>
    </row>
    <row r="5" spans="1:25" ht="24.95" customHeight="1">
      <c r="A5" s="19" t="s">
        <v>1105</v>
      </c>
      <c r="B5" s="19" t="s">
        <v>1117</v>
      </c>
      <c r="C5" s="18">
        <v>1</v>
      </c>
      <c r="D5" s="18" t="s">
        <v>727</v>
      </c>
      <c r="E5" s="20"/>
      <c r="F5" s="20"/>
      <c r="G5" s="20"/>
      <c r="H5" s="20"/>
      <c r="I5" s="19"/>
      <c r="T5" s="4"/>
      <c r="U5" s="4"/>
      <c r="V5" s="4"/>
      <c r="W5" s="4"/>
      <c r="Y5" s="2"/>
    </row>
    <row r="6" spans="1:25" ht="24.95" customHeight="1">
      <c r="A6" s="19" t="s">
        <v>247</v>
      </c>
      <c r="B6" s="19" t="s">
        <v>1117</v>
      </c>
      <c r="C6" s="18">
        <v>1</v>
      </c>
      <c r="D6" s="18" t="s">
        <v>493</v>
      </c>
      <c r="E6" s="20"/>
      <c r="F6" s="20"/>
      <c r="G6" s="20"/>
      <c r="H6" s="20"/>
      <c r="I6" s="19"/>
      <c r="T6" s="4"/>
      <c r="U6" s="4"/>
      <c r="V6" s="4"/>
      <c r="W6" s="4"/>
      <c r="Y6" s="2"/>
    </row>
    <row r="7" spans="1:25" ht="24.95" customHeight="1">
      <c r="A7" s="19" t="s">
        <v>62</v>
      </c>
      <c r="B7" s="19" t="s">
        <v>1117</v>
      </c>
      <c r="C7" s="18">
        <v>1</v>
      </c>
      <c r="D7" s="18" t="s">
        <v>727</v>
      </c>
      <c r="E7" s="20"/>
      <c r="F7" s="20"/>
      <c r="G7" s="20"/>
      <c r="H7" s="20"/>
      <c r="I7" s="19"/>
      <c r="T7" s="4"/>
      <c r="U7" s="4"/>
      <c r="V7" s="4"/>
      <c r="W7" s="4"/>
      <c r="Y7" s="2"/>
    </row>
    <row r="8" spans="1:25" ht="24.95" customHeight="1">
      <c r="A8" s="19" t="s">
        <v>57</v>
      </c>
      <c r="B8" s="19" t="s">
        <v>372</v>
      </c>
      <c r="C8" s="18">
        <v>1</v>
      </c>
      <c r="D8" s="18" t="s">
        <v>1102</v>
      </c>
      <c r="E8" s="20"/>
      <c r="F8" s="20"/>
      <c r="G8" s="20"/>
      <c r="H8" s="20"/>
      <c r="I8" s="19"/>
      <c r="T8" s="4"/>
      <c r="U8" s="4"/>
      <c r="V8" s="4"/>
      <c r="W8" s="4"/>
      <c r="Y8" s="2"/>
    </row>
    <row r="9" spans="1:25" ht="24.95" customHeight="1">
      <c r="A9" s="19" t="s">
        <v>463</v>
      </c>
      <c r="B9" s="19" t="s">
        <v>622</v>
      </c>
      <c r="C9" s="18">
        <v>1</v>
      </c>
      <c r="D9" s="18" t="s">
        <v>1102</v>
      </c>
      <c r="E9" s="20"/>
      <c r="F9" s="20"/>
      <c r="G9" s="20"/>
      <c r="H9" s="20"/>
      <c r="I9" s="19"/>
      <c r="T9" s="4"/>
      <c r="U9" s="4"/>
      <c r="V9" s="4"/>
      <c r="W9" s="4"/>
      <c r="Y9" s="2"/>
    </row>
    <row r="10" spans="1:25" ht="24.95" customHeight="1">
      <c r="A10" s="19" t="s">
        <v>486</v>
      </c>
      <c r="B10" s="19" t="s">
        <v>622</v>
      </c>
      <c r="C10" s="18">
        <v>1</v>
      </c>
      <c r="D10" s="18" t="s">
        <v>1102</v>
      </c>
      <c r="E10" s="20"/>
      <c r="F10" s="20"/>
      <c r="G10" s="20"/>
      <c r="H10" s="20"/>
      <c r="I10" s="19"/>
      <c r="T10" s="4"/>
      <c r="U10" s="4"/>
      <c r="V10" s="4"/>
      <c r="W10" s="4"/>
      <c r="Y10" s="2"/>
    </row>
    <row r="11" spans="1:25" ht="24.95" customHeight="1">
      <c r="A11" s="19" t="s">
        <v>664</v>
      </c>
      <c r="B11" s="19" t="s">
        <v>622</v>
      </c>
      <c r="C11" s="18">
        <v>1</v>
      </c>
      <c r="D11" s="18" t="s">
        <v>1102</v>
      </c>
      <c r="E11" s="20"/>
      <c r="F11" s="20"/>
      <c r="G11" s="20"/>
      <c r="H11" s="20"/>
      <c r="I11" s="19"/>
      <c r="T11" s="4"/>
      <c r="U11" s="4"/>
      <c r="V11" s="4"/>
      <c r="W11" s="4"/>
      <c r="Y11" s="2"/>
    </row>
    <row r="12" spans="1:25" ht="24.95" customHeight="1">
      <c r="A12" s="19" t="s">
        <v>553</v>
      </c>
      <c r="B12" s="19" t="s">
        <v>366</v>
      </c>
      <c r="C12" s="18">
        <v>1</v>
      </c>
      <c r="D12" s="18" t="s">
        <v>1102</v>
      </c>
      <c r="E12" s="20"/>
      <c r="F12" s="20"/>
      <c r="G12" s="20"/>
      <c r="H12" s="20"/>
      <c r="I12" s="19"/>
      <c r="T12" s="4"/>
      <c r="U12" s="4"/>
      <c r="V12" s="4"/>
      <c r="W12" s="4"/>
      <c r="Y12" s="2"/>
    </row>
    <row r="13" spans="1:25" ht="24.95" customHeight="1">
      <c r="A13" s="19" t="s">
        <v>1016</v>
      </c>
      <c r="B13" s="19" t="s">
        <v>56</v>
      </c>
      <c r="C13" s="18">
        <v>1</v>
      </c>
      <c r="D13" s="18" t="s">
        <v>1102</v>
      </c>
      <c r="E13" s="20"/>
      <c r="F13" s="20"/>
      <c r="G13" s="20"/>
      <c r="H13" s="20"/>
      <c r="I13" s="19"/>
      <c r="T13" s="4"/>
      <c r="U13" s="4"/>
      <c r="V13" s="4"/>
      <c r="W13" s="4"/>
      <c r="Y13" s="2"/>
    </row>
    <row r="14" spans="1:25" ht="24.95" customHeight="1">
      <c r="A14" s="19" t="s">
        <v>266</v>
      </c>
      <c r="B14" s="19" t="s">
        <v>158</v>
      </c>
      <c r="C14" s="18">
        <v>1</v>
      </c>
      <c r="D14" s="18" t="s">
        <v>493</v>
      </c>
      <c r="E14" s="20"/>
      <c r="F14" s="20"/>
      <c r="G14" s="20"/>
      <c r="H14" s="20"/>
      <c r="I14" s="19"/>
      <c r="T14" s="4"/>
      <c r="U14" s="4"/>
      <c r="V14" s="4"/>
      <c r="W14" s="4"/>
      <c r="Y14" s="2"/>
    </row>
    <row r="15" spans="1:25" ht="24.95" customHeight="1">
      <c r="A15" s="19" t="s">
        <v>1093</v>
      </c>
      <c r="B15" s="19" t="s">
        <v>231</v>
      </c>
      <c r="C15" s="18">
        <v>1</v>
      </c>
      <c r="D15" s="18" t="s">
        <v>493</v>
      </c>
      <c r="E15" s="20"/>
      <c r="F15" s="20"/>
      <c r="G15" s="20"/>
      <c r="H15" s="20"/>
      <c r="I15" s="19"/>
      <c r="T15" s="4"/>
      <c r="U15" s="4"/>
      <c r="V15" s="4"/>
      <c r="W15" s="4"/>
      <c r="Y15" s="2"/>
    </row>
    <row r="16" spans="1:25" ht="24.95" customHeight="1">
      <c r="A16" s="19" t="s">
        <v>829</v>
      </c>
      <c r="B16" s="19" t="s">
        <v>251</v>
      </c>
      <c r="C16" s="18">
        <v>1</v>
      </c>
      <c r="D16" s="18" t="s">
        <v>493</v>
      </c>
      <c r="E16" s="20"/>
      <c r="F16" s="20"/>
      <c r="G16" s="20"/>
      <c r="H16" s="20"/>
      <c r="I16" s="19"/>
      <c r="T16" s="4"/>
      <c r="U16" s="4"/>
      <c r="V16" s="4"/>
      <c r="W16" s="4"/>
      <c r="Y16" s="2"/>
    </row>
    <row r="17" spans="1:25" ht="24.95" customHeight="1">
      <c r="A17" s="19" t="s">
        <v>658</v>
      </c>
      <c r="B17" s="19" t="s">
        <v>158</v>
      </c>
      <c r="C17" s="18">
        <v>1</v>
      </c>
      <c r="D17" s="18" t="s">
        <v>493</v>
      </c>
      <c r="E17" s="20"/>
      <c r="F17" s="20"/>
      <c r="G17" s="20"/>
      <c r="H17" s="20"/>
      <c r="I17" s="19"/>
      <c r="T17" s="4"/>
      <c r="U17" s="4"/>
      <c r="V17" s="4"/>
      <c r="W17" s="4"/>
      <c r="Y17" s="2"/>
    </row>
    <row r="18" spans="1:25" ht="24.95" customHeight="1">
      <c r="A18" s="19" t="s">
        <v>823</v>
      </c>
      <c r="B18" s="19" t="s">
        <v>231</v>
      </c>
      <c r="C18" s="18">
        <v>1</v>
      </c>
      <c r="D18" s="18" t="s">
        <v>493</v>
      </c>
      <c r="E18" s="20"/>
      <c r="F18" s="20"/>
      <c r="G18" s="20"/>
      <c r="H18" s="20"/>
      <c r="I18" s="19"/>
      <c r="T18" s="4"/>
      <c r="U18" s="4"/>
      <c r="V18" s="4"/>
      <c r="W18" s="4"/>
      <c r="Y18" s="2"/>
    </row>
    <row r="19" spans="1:25" ht="24.95" customHeight="1">
      <c r="A19" s="19" t="s">
        <v>769</v>
      </c>
      <c r="B19" s="19" t="s">
        <v>251</v>
      </c>
      <c r="C19" s="18">
        <v>1</v>
      </c>
      <c r="D19" s="18" t="s">
        <v>493</v>
      </c>
      <c r="E19" s="20"/>
      <c r="F19" s="20"/>
      <c r="G19" s="20"/>
      <c r="H19" s="20"/>
      <c r="I19" s="19"/>
      <c r="T19" s="4"/>
      <c r="U19" s="4"/>
      <c r="V19" s="4"/>
      <c r="W19" s="4"/>
      <c r="Y19" s="2"/>
    </row>
    <row r="20" spans="1:25" ht="24.95" customHeight="1">
      <c r="A20" s="19" t="s">
        <v>743</v>
      </c>
      <c r="B20" s="19" t="s">
        <v>952</v>
      </c>
      <c r="C20" s="18">
        <v>1</v>
      </c>
      <c r="D20" s="18" t="s">
        <v>493</v>
      </c>
      <c r="E20" s="20"/>
      <c r="F20" s="20"/>
      <c r="G20" s="20"/>
      <c r="H20" s="20"/>
      <c r="I20" s="19"/>
      <c r="T20" s="4"/>
      <c r="U20" s="4"/>
      <c r="V20" s="4"/>
      <c r="W20" s="4"/>
      <c r="Y20" s="2"/>
    </row>
    <row r="21" spans="1:25" ht="24.95" customHeight="1">
      <c r="A21" s="19" t="s">
        <v>290</v>
      </c>
      <c r="B21" s="19" t="s">
        <v>813</v>
      </c>
      <c r="C21" s="18">
        <v>1</v>
      </c>
      <c r="D21" s="18" t="s">
        <v>493</v>
      </c>
      <c r="E21" s="20"/>
      <c r="F21" s="20"/>
      <c r="G21" s="20"/>
      <c r="H21" s="20"/>
      <c r="I21" s="19"/>
      <c r="T21" s="4"/>
      <c r="U21" s="4"/>
      <c r="V21" s="4"/>
      <c r="W21" s="4"/>
      <c r="Y21" s="2"/>
    </row>
    <row r="22" spans="1:25" ht="24.95" customHeight="1">
      <c r="A22" s="19" t="s">
        <v>93</v>
      </c>
      <c r="B22" s="19" t="s">
        <v>751</v>
      </c>
      <c r="C22" s="18">
        <v>1</v>
      </c>
      <c r="D22" s="18" t="s">
        <v>493</v>
      </c>
      <c r="E22" s="20"/>
      <c r="F22" s="20"/>
      <c r="G22" s="20"/>
      <c r="H22" s="20"/>
      <c r="I22" s="19"/>
      <c r="T22" s="4"/>
      <c r="U22" s="4"/>
      <c r="V22" s="4"/>
      <c r="W22" s="4"/>
      <c r="Y22" s="2"/>
    </row>
    <row r="23" spans="1:25" ht="24.95" customHeight="1">
      <c r="A23" s="19" t="s">
        <v>530</v>
      </c>
      <c r="B23" s="19" t="s">
        <v>373</v>
      </c>
      <c r="C23" s="18">
        <v>1</v>
      </c>
      <c r="D23" s="18" t="s">
        <v>681</v>
      </c>
      <c r="E23" s="20"/>
      <c r="F23" s="20"/>
      <c r="G23" s="20"/>
      <c r="H23" s="20"/>
      <c r="I23" s="19"/>
      <c r="T23" s="4"/>
      <c r="U23" s="4"/>
      <c r="V23" s="4"/>
      <c r="W23" s="4"/>
      <c r="Y23" s="2"/>
    </row>
    <row r="24" spans="1:25" ht="24.95" customHeight="1">
      <c r="A24" s="19" t="s">
        <v>432</v>
      </c>
      <c r="B24" s="19" t="s">
        <v>1030</v>
      </c>
      <c r="C24" s="18">
        <v>1</v>
      </c>
      <c r="D24" s="18" t="s">
        <v>681</v>
      </c>
      <c r="E24" s="20"/>
      <c r="F24" s="20"/>
      <c r="G24" s="20"/>
      <c r="H24" s="20"/>
      <c r="I24" s="19"/>
      <c r="T24" s="4"/>
      <c r="U24" s="4"/>
      <c r="V24" s="4"/>
      <c r="W24" s="4"/>
      <c r="Y24" s="2"/>
    </row>
    <row r="25" spans="1:25" ht="24.95" customHeight="1">
      <c r="A25" s="19" t="s">
        <v>558</v>
      </c>
      <c r="B25" s="19" t="s">
        <v>773</v>
      </c>
      <c r="C25" s="18">
        <v>1</v>
      </c>
      <c r="D25" s="18" t="s">
        <v>681</v>
      </c>
      <c r="E25" s="20"/>
      <c r="F25" s="20"/>
      <c r="G25" s="20"/>
      <c r="H25" s="20"/>
      <c r="I25" s="19"/>
      <c r="T25" s="4"/>
      <c r="U25" s="4"/>
      <c r="V25" s="4"/>
      <c r="W25" s="4"/>
      <c r="Y25" s="2"/>
    </row>
    <row r="26" spans="1:25" ht="24.95" customHeight="1">
      <c r="A26" s="19" t="s">
        <v>55</v>
      </c>
      <c r="B26" s="19" t="s">
        <v>461</v>
      </c>
      <c r="C26" s="18">
        <v>1</v>
      </c>
      <c r="D26" s="18" t="s">
        <v>681</v>
      </c>
      <c r="E26" s="20"/>
      <c r="F26" s="20"/>
      <c r="G26" s="20"/>
      <c r="H26" s="20"/>
      <c r="I26" s="19"/>
      <c r="T26" s="4"/>
      <c r="U26" s="4"/>
      <c r="V26" s="4"/>
      <c r="W26" s="4"/>
      <c r="Y26" s="2"/>
    </row>
    <row r="27" spans="1:25" ht="24.95" customHeight="1">
      <c r="A27" s="19" t="s">
        <v>207</v>
      </c>
      <c r="B27" s="19" t="s">
        <v>319</v>
      </c>
      <c r="C27" s="18">
        <v>1</v>
      </c>
      <c r="D27" s="18" t="s">
        <v>681</v>
      </c>
      <c r="E27" s="20"/>
      <c r="F27" s="20"/>
      <c r="G27" s="20"/>
      <c r="H27" s="20"/>
      <c r="I27" s="19"/>
      <c r="T27" s="4"/>
      <c r="U27" s="4"/>
      <c r="V27" s="4"/>
      <c r="W27" s="4"/>
      <c r="Y27" s="2"/>
    </row>
    <row r="28" spans="1:25" ht="24.95" customHeight="1">
      <c r="A28" s="19" t="s">
        <v>10</v>
      </c>
      <c r="B28" s="19" t="s">
        <v>377</v>
      </c>
      <c r="C28" s="18">
        <v>1</v>
      </c>
      <c r="D28" s="18" t="s">
        <v>681</v>
      </c>
      <c r="E28" s="20"/>
      <c r="F28" s="20"/>
      <c r="G28" s="20"/>
      <c r="H28" s="20"/>
      <c r="I28" s="19"/>
      <c r="T28" s="4"/>
      <c r="U28" s="4"/>
      <c r="V28" s="4"/>
      <c r="W28" s="4"/>
      <c r="Y28" s="2"/>
    </row>
    <row r="29" spans="1:25" ht="24.95" customHeight="1">
      <c r="A29" s="19" t="s">
        <v>176</v>
      </c>
      <c r="B29" s="19" t="s">
        <v>246</v>
      </c>
      <c r="C29" s="18">
        <v>1</v>
      </c>
      <c r="D29" s="18" t="s">
        <v>681</v>
      </c>
      <c r="E29" s="20"/>
      <c r="F29" s="20"/>
      <c r="G29" s="20"/>
      <c r="H29" s="20"/>
      <c r="I29" s="19"/>
      <c r="T29" s="4"/>
      <c r="U29" s="4"/>
      <c r="V29" s="4"/>
      <c r="W29" s="4"/>
      <c r="Y29" s="2"/>
    </row>
    <row r="30" spans="1:25" ht="24.95" customHeight="1">
      <c r="A30" s="19" t="s">
        <v>321</v>
      </c>
      <c r="B30" s="19" t="s">
        <v>80</v>
      </c>
      <c r="C30" s="18">
        <v>1</v>
      </c>
      <c r="D30" s="18" t="s">
        <v>534</v>
      </c>
      <c r="E30" s="20"/>
      <c r="F30" s="20"/>
      <c r="G30" s="20"/>
      <c r="H30" s="20"/>
      <c r="I30" s="19"/>
      <c r="T30" s="4"/>
      <c r="U30" s="4"/>
      <c r="V30" s="4"/>
      <c r="W30" s="4"/>
      <c r="Y30" s="2"/>
    </row>
    <row r="31" spans="1:25" ht="24.95" customHeight="1">
      <c r="A31" s="19" t="s">
        <v>415</v>
      </c>
      <c r="B31" s="19" t="s">
        <v>80</v>
      </c>
      <c r="C31" s="18">
        <v>1</v>
      </c>
      <c r="D31" s="18" t="s">
        <v>681</v>
      </c>
      <c r="E31" s="20"/>
      <c r="F31" s="20"/>
      <c r="G31" s="20"/>
      <c r="H31" s="20"/>
      <c r="I31" s="19"/>
      <c r="T31" s="4"/>
      <c r="U31" s="4"/>
      <c r="V31" s="4"/>
      <c r="W31" s="4"/>
      <c r="Y31" s="2"/>
    </row>
    <row r="32" spans="1:25" ht="24.95" customHeight="1">
      <c r="A32" s="19" t="s">
        <v>1079</v>
      </c>
      <c r="B32" s="19" t="s">
        <v>222</v>
      </c>
      <c r="C32" s="18">
        <v>1</v>
      </c>
      <c r="D32" s="18" t="s">
        <v>534</v>
      </c>
      <c r="E32" s="20"/>
      <c r="F32" s="20"/>
      <c r="G32" s="20"/>
      <c r="H32" s="20"/>
      <c r="I32" s="19"/>
      <c r="T32" s="4"/>
      <c r="U32" s="4"/>
      <c r="V32" s="4"/>
      <c r="W32" s="4"/>
      <c r="Y32" s="2"/>
    </row>
    <row r="33" spans="1:25" ht="24.95" customHeight="1">
      <c r="A33" s="19" t="s">
        <v>89</v>
      </c>
      <c r="B33" s="19" t="s">
        <v>222</v>
      </c>
      <c r="C33" s="18">
        <v>1</v>
      </c>
      <c r="D33" s="18" t="s">
        <v>681</v>
      </c>
      <c r="E33" s="20"/>
      <c r="F33" s="20"/>
      <c r="G33" s="20"/>
      <c r="H33" s="20"/>
      <c r="I33" s="19"/>
      <c r="T33" s="4"/>
      <c r="U33" s="4"/>
      <c r="V33" s="4"/>
      <c r="W33" s="4"/>
      <c r="Y33" s="2"/>
    </row>
    <row r="34" spans="1:25" ht="24.95" customHeight="1">
      <c r="A34" s="19" t="s">
        <v>64</v>
      </c>
      <c r="B34" s="19" t="s">
        <v>891</v>
      </c>
      <c r="C34" s="18">
        <v>1</v>
      </c>
      <c r="D34" s="18" t="s">
        <v>493</v>
      </c>
      <c r="E34" s="20"/>
      <c r="F34" s="20"/>
      <c r="G34" s="20"/>
      <c r="H34" s="20"/>
      <c r="I34" s="19"/>
      <c r="T34" s="4"/>
      <c r="U34" s="4"/>
      <c r="V34" s="4"/>
      <c r="W34" s="4"/>
      <c r="Y34" s="2"/>
    </row>
    <row r="35" spans="1:25" ht="24.95" customHeight="1">
      <c r="A35" s="19" t="s">
        <v>459</v>
      </c>
      <c r="B35" s="19" t="s">
        <v>449</v>
      </c>
      <c r="C35" s="18">
        <v>1</v>
      </c>
      <c r="D35" s="18" t="s">
        <v>493</v>
      </c>
      <c r="E35" s="20"/>
      <c r="F35" s="20"/>
      <c r="G35" s="20"/>
      <c r="H35" s="20"/>
      <c r="I35" s="19"/>
      <c r="T35" s="4"/>
      <c r="U35" s="4"/>
      <c r="V35" s="4"/>
      <c r="W35" s="4"/>
      <c r="Y35" s="2"/>
    </row>
    <row r="36" spans="1:25" ht="24.95" customHeight="1">
      <c r="A36" s="19" t="s">
        <v>1082</v>
      </c>
      <c r="B36" s="19" t="s">
        <v>506</v>
      </c>
      <c r="C36" s="18">
        <v>1</v>
      </c>
      <c r="D36" s="18" t="s">
        <v>493</v>
      </c>
      <c r="E36" s="20"/>
      <c r="F36" s="20"/>
      <c r="G36" s="20"/>
      <c r="H36" s="20"/>
      <c r="I36" s="19"/>
      <c r="T36" s="4"/>
      <c r="U36" s="4"/>
      <c r="V36" s="4"/>
      <c r="W36" s="4"/>
      <c r="Y36" s="2"/>
    </row>
    <row r="37" spans="1:25" ht="24.95" customHeight="1">
      <c r="A37" s="19" t="s">
        <v>701</v>
      </c>
      <c r="B37" s="19" t="s">
        <v>495</v>
      </c>
      <c r="C37" s="18">
        <v>1</v>
      </c>
      <c r="D37" s="18" t="s">
        <v>493</v>
      </c>
      <c r="E37" s="20"/>
      <c r="F37" s="20"/>
      <c r="G37" s="20"/>
      <c r="H37" s="20"/>
      <c r="I37" s="19"/>
      <c r="T37" s="4"/>
      <c r="U37" s="4"/>
      <c r="V37" s="4"/>
      <c r="W37" s="4"/>
      <c r="Y37" s="2"/>
    </row>
    <row r="38" spans="1:25" ht="24.95" customHeight="1">
      <c r="A38" s="19" t="s">
        <v>258</v>
      </c>
      <c r="B38" s="19" t="s">
        <v>325</v>
      </c>
      <c r="C38" s="18">
        <v>1</v>
      </c>
      <c r="D38" s="18" t="s">
        <v>493</v>
      </c>
      <c r="E38" s="20"/>
      <c r="F38" s="20"/>
      <c r="G38" s="20"/>
      <c r="H38" s="20"/>
      <c r="I38" s="19"/>
      <c r="T38" s="4"/>
      <c r="U38" s="4"/>
      <c r="V38" s="4"/>
      <c r="W38" s="4"/>
      <c r="Y38" s="2"/>
    </row>
    <row r="39" spans="1:25" ht="24.95" customHeight="1">
      <c r="A39" s="19" t="s">
        <v>557</v>
      </c>
      <c r="B39" s="19" t="s">
        <v>325</v>
      </c>
      <c r="C39" s="18">
        <v>1</v>
      </c>
      <c r="D39" s="18" t="s">
        <v>493</v>
      </c>
      <c r="E39" s="20"/>
      <c r="F39" s="20"/>
      <c r="G39" s="20"/>
      <c r="H39" s="20"/>
      <c r="I39" s="19"/>
      <c r="T39" s="4"/>
      <c r="U39" s="4"/>
      <c r="V39" s="4"/>
      <c r="W39" s="4"/>
      <c r="Y39" s="2"/>
    </row>
    <row r="40" spans="1:25" ht="24.95" customHeight="1">
      <c r="A40" s="19" t="s">
        <v>619</v>
      </c>
      <c r="B40" s="19" t="s">
        <v>1008</v>
      </c>
      <c r="C40" s="18">
        <v>1</v>
      </c>
      <c r="D40" s="18" t="s">
        <v>493</v>
      </c>
      <c r="E40" s="20"/>
      <c r="F40" s="20"/>
      <c r="G40" s="20"/>
      <c r="H40" s="20"/>
      <c r="I40" s="19"/>
      <c r="T40" s="4"/>
      <c r="U40" s="4"/>
      <c r="V40" s="4"/>
      <c r="W40" s="4"/>
      <c r="Y40" s="2"/>
    </row>
    <row r="41" spans="1:25" ht="24.95" customHeight="1">
      <c r="A41" s="19" t="s">
        <v>171</v>
      </c>
      <c r="B41" s="19" t="s">
        <v>311</v>
      </c>
      <c r="C41" s="18">
        <v>1</v>
      </c>
      <c r="D41" s="18" t="s">
        <v>493</v>
      </c>
      <c r="E41" s="20"/>
      <c r="F41" s="20"/>
      <c r="G41" s="20"/>
      <c r="H41" s="20"/>
      <c r="I41" s="19"/>
      <c r="T41" s="4"/>
      <c r="U41" s="4"/>
      <c r="V41" s="4"/>
      <c r="W41" s="4"/>
      <c r="Y41" s="2"/>
    </row>
    <row r="42" spans="1:25" ht="24.95" customHeight="1">
      <c r="A42" s="19" t="s">
        <v>439</v>
      </c>
      <c r="B42" s="19" t="s">
        <v>95</v>
      </c>
      <c r="C42" s="18">
        <v>1</v>
      </c>
      <c r="D42" s="18" t="s">
        <v>493</v>
      </c>
      <c r="E42" s="20"/>
      <c r="F42" s="20"/>
      <c r="G42" s="20"/>
      <c r="H42" s="20"/>
      <c r="I42" s="19"/>
      <c r="T42" s="4"/>
      <c r="U42" s="4"/>
      <c r="V42" s="4"/>
      <c r="W42" s="4"/>
      <c r="Y42" s="2"/>
    </row>
    <row r="43" spans="1:25" ht="24.95" customHeight="1">
      <c r="A43" s="19" t="s">
        <v>235</v>
      </c>
      <c r="B43" s="19" t="s">
        <v>637</v>
      </c>
      <c r="C43" s="18">
        <v>1</v>
      </c>
      <c r="D43" s="18" t="s">
        <v>493</v>
      </c>
      <c r="E43" s="20"/>
      <c r="F43" s="20"/>
      <c r="G43" s="20"/>
      <c r="H43" s="20"/>
      <c r="I43" s="19"/>
      <c r="T43" s="4"/>
      <c r="U43" s="4"/>
      <c r="V43" s="4"/>
      <c r="W43" s="4"/>
      <c r="Y43" s="2"/>
    </row>
    <row r="44" spans="1:25" ht="24.95" customHeight="1">
      <c r="A44" s="19" t="s">
        <v>199</v>
      </c>
      <c r="B44" s="19" t="s">
        <v>1092</v>
      </c>
      <c r="C44" s="18">
        <v>1</v>
      </c>
      <c r="D44" s="18" t="s">
        <v>493</v>
      </c>
      <c r="E44" s="20"/>
      <c r="F44" s="20"/>
      <c r="G44" s="20"/>
      <c r="H44" s="20"/>
      <c r="I44" s="19"/>
      <c r="T44" s="4"/>
      <c r="U44" s="4"/>
      <c r="V44" s="4"/>
      <c r="W44" s="4"/>
      <c r="Y44" s="2"/>
    </row>
    <row r="45" spans="1:25" ht="24.95" customHeight="1">
      <c r="A45" s="19" t="s">
        <v>162</v>
      </c>
      <c r="B45" s="19" t="s">
        <v>300</v>
      </c>
      <c r="C45" s="18">
        <v>1</v>
      </c>
      <c r="D45" s="18" t="s">
        <v>493</v>
      </c>
      <c r="E45" s="20"/>
      <c r="F45" s="20"/>
      <c r="G45" s="20"/>
      <c r="H45" s="20"/>
      <c r="I45" s="19"/>
      <c r="T45" s="4"/>
      <c r="U45" s="4"/>
      <c r="V45" s="4"/>
      <c r="W45" s="4"/>
      <c r="Y45" s="2"/>
    </row>
    <row r="46" spans="1:25" ht="24.95" customHeight="1">
      <c r="A46" s="19" t="s">
        <v>129</v>
      </c>
      <c r="B46" s="19" t="s">
        <v>112</v>
      </c>
      <c r="C46" s="18">
        <v>1</v>
      </c>
      <c r="D46" s="18" t="s">
        <v>493</v>
      </c>
      <c r="E46" s="20"/>
      <c r="F46" s="20"/>
      <c r="G46" s="20"/>
      <c r="H46" s="20"/>
      <c r="I46" s="19"/>
      <c r="T46" s="4"/>
      <c r="U46" s="4"/>
      <c r="V46" s="4"/>
      <c r="W46" s="4"/>
      <c r="Y46" s="2"/>
    </row>
    <row r="47" spans="1:25" ht="24.95" customHeight="1">
      <c r="A47" s="19" t="s">
        <v>216</v>
      </c>
      <c r="B47" s="19" t="s">
        <v>637</v>
      </c>
      <c r="C47" s="18">
        <v>1</v>
      </c>
      <c r="D47" s="18" t="s">
        <v>493</v>
      </c>
      <c r="E47" s="20"/>
      <c r="F47" s="20"/>
      <c r="G47" s="20"/>
      <c r="H47" s="20"/>
      <c r="I47" s="19"/>
      <c r="T47" s="4"/>
      <c r="U47" s="4"/>
      <c r="V47" s="4"/>
      <c r="W47" s="4"/>
      <c r="Y47" s="2"/>
    </row>
    <row r="48" spans="1:25" ht="24.95" customHeight="1">
      <c r="A48" s="19" t="s">
        <v>505</v>
      </c>
      <c r="B48" s="19" t="s">
        <v>344</v>
      </c>
      <c r="C48" s="18">
        <v>1</v>
      </c>
      <c r="D48" s="18" t="s">
        <v>493</v>
      </c>
      <c r="E48" s="20"/>
      <c r="F48" s="20"/>
      <c r="G48" s="20"/>
      <c r="H48" s="20"/>
      <c r="I48" s="19"/>
      <c r="T48" s="4"/>
      <c r="U48" s="4"/>
      <c r="V48" s="4"/>
      <c r="W48" s="4"/>
      <c r="Y48" s="2"/>
    </row>
    <row r="49" spans="1:25" ht="24.95" customHeight="1">
      <c r="A49" s="19" t="s">
        <v>781</v>
      </c>
      <c r="B49" s="19" t="s">
        <v>300</v>
      </c>
      <c r="C49" s="18">
        <v>1</v>
      </c>
      <c r="D49" s="18" t="s">
        <v>493</v>
      </c>
      <c r="E49" s="20"/>
      <c r="F49" s="20"/>
      <c r="G49" s="20"/>
      <c r="H49" s="20"/>
      <c r="I49" s="19"/>
      <c r="T49" s="4"/>
      <c r="U49" s="4"/>
      <c r="V49" s="4"/>
      <c r="W49" s="4"/>
      <c r="Y49" s="2"/>
    </row>
    <row r="50" spans="1:25" ht="24.95" customHeight="1">
      <c r="A50" s="19" t="s">
        <v>1054</v>
      </c>
      <c r="B50" s="19" t="s">
        <v>112</v>
      </c>
      <c r="C50" s="18">
        <v>1</v>
      </c>
      <c r="D50" s="18" t="s">
        <v>493</v>
      </c>
      <c r="E50" s="20"/>
      <c r="F50" s="20"/>
      <c r="G50" s="20"/>
      <c r="H50" s="20"/>
      <c r="I50" s="19"/>
      <c r="T50" s="4"/>
      <c r="U50" s="4"/>
      <c r="V50" s="4"/>
      <c r="W50" s="4"/>
      <c r="Y50" s="2"/>
    </row>
    <row r="51" spans="1:25" ht="24.95" customHeight="1">
      <c r="A51" s="19" t="s">
        <v>303</v>
      </c>
      <c r="B51" s="19" t="s">
        <v>1117</v>
      </c>
      <c r="C51" s="18">
        <v>1</v>
      </c>
      <c r="D51" s="18" t="s">
        <v>681</v>
      </c>
      <c r="E51" s="20"/>
      <c r="F51" s="20"/>
      <c r="G51" s="20"/>
      <c r="H51" s="20"/>
      <c r="I51" s="19"/>
      <c r="T51" s="4"/>
      <c r="U51" s="4"/>
      <c r="V51" s="4"/>
      <c r="W51" s="4"/>
      <c r="Y51" s="2"/>
    </row>
    <row r="52" spans="1:25" ht="24.95" customHeight="1">
      <c r="A52" s="19" t="s">
        <v>771</v>
      </c>
      <c r="B52" s="19" t="s">
        <v>456</v>
      </c>
      <c r="C52" s="18">
        <v>1</v>
      </c>
      <c r="D52" s="18" t="s">
        <v>208</v>
      </c>
      <c r="E52" s="20"/>
      <c r="F52" s="20"/>
      <c r="G52" s="20"/>
      <c r="H52" s="20"/>
      <c r="I52" s="19"/>
      <c r="T52" s="4"/>
      <c r="U52" s="4"/>
      <c r="V52" s="4"/>
      <c r="W52" s="4"/>
      <c r="Y52" s="2"/>
    </row>
    <row r="53" spans="1:25" ht="24.95" customHeight="1">
      <c r="A53" s="19" t="s">
        <v>110</v>
      </c>
      <c r="B53" s="19" t="s">
        <v>456</v>
      </c>
      <c r="C53" s="18">
        <v>1</v>
      </c>
      <c r="D53" s="18" t="s">
        <v>208</v>
      </c>
      <c r="E53" s="20"/>
      <c r="F53" s="20"/>
      <c r="G53" s="20"/>
      <c r="H53" s="20"/>
      <c r="I53" s="19"/>
      <c r="T53" s="4"/>
      <c r="U53" s="4"/>
      <c r="V53" s="4"/>
      <c r="W53" s="4"/>
      <c r="Y53" s="2"/>
    </row>
    <row r="54" spans="1:25" ht="24.95" customHeight="1">
      <c r="A54" s="19" t="s">
        <v>430</v>
      </c>
      <c r="B54" s="19" t="s">
        <v>1024</v>
      </c>
      <c r="C54" s="18">
        <v>1</v>
      </c>
      <c r="D54" s="18" t="s">
        <v>208</v>
      </c>
      <c r="E54" s="20"/>
      <c r="F54" s="20"/>
      <c r="G54" s="20"/>
      <c r="H54" s="20"/>
      <c r="I54" s="19"/>
      <c r="T54" s="4"/>
      <c r="U54" s="4"/>
      <c r="V54" s="4"/>
      <c r="W54" s="4"/>
      <c r="Y54" s="2"/>
    </row>
    <row r="55" spans="1:25" ht="24.95" customHeight="1">
      <c r="A55" s="19" t="s">
        <v>1097</v>
      </c>
      <c r="B55" s="19" t="s">
        <v>187</v>
      </c>
      <c r="C55" s="18">
        <v>1</v>
      </c>
      <c r="D55" s="18" t="s">
        <v>208</v>
      </c>
      <c r="E55" s="20"/>
      <c r="F55" s="20"/>
      <c r="G55" s="20"/>
      <c r="H55" s="20"/>
      <c r="I55" s="19"/>
      <c r="T55" s="4"/>
      <c r="U55" s="4"/>
      <c r="V55" s="4"/>
      <c r="W55" s="4"/>
      <c r="Y55" s="2"/>
    </row>
    <row r="56" spans="1:25" ht="24.95" hidden="1" customHeight="1">
      <c r="A56" s="19" t="s">
        <v>245</v>
      </c>
      <c r="B56" s="19" t="s">
        <v>843</v>
      </c>
      <c r="C56" s="18">
        <v>1</v>
      </c>
      <c r="D56" s="18" t="s">
        <v>493</v>
      </c>
      <c r="E56" s="20"/>
      <c r="F56" s="20"/>
      <c r="G56" s="20"/>
      <c r="H56" s="20"/>
      <c r="I56" s="19"/>
      <c r="T56" s="4"/>
      <c r="U56" s="4"/>
      <c r="V56" s="4"/>
      <c r="W56" s="4"/>
      <c r="Y56" s="2"/>
    </row>
    <row r="57" spans="1:25" ht="24.95" hidden="1" customHeight="1">
      <c r="A57" s="19" t="s">
        <v>918</v>
      </c>
      <c r="B57" s="19" t="s">
        <v>210</v>
      </c>
      <c r="C57" s="18">
        <v>1</v>
      </c>
      <c r="D57" s="18" t="s">
        <v>493</v>
      </c>
      <c r="E57" s="20"/>
      <c r="F57" s="20"/>
      <c r="G57" s="20"/>
      <c r="H57" s="20"/>
      <c r="I57" s="19"/>
      <c r="T57" s="4"/>
      <c r="U57" s="4"/>
      <c r="V57" s="4"/>
      <c r="W57" s="4"/>
      <c r="Y57" s="2"/>
    </row>
    <row r="58" spans="1:25" ht="24.95" hidden="1" customHeight="1">
      <c r="A58" s="19" t="s">
        <v>819</v>
      </c>
      <c r="B58" s="19" t="s">
        <v>277</v>
      </c>
      <c r="C58" s="18">
        <v>1</v>
      </c>
      <c r="D58" s="18" t="s">
        <v>493</v>
      </c>
      <c r="E58" s="20"/>
      <c r="F58" s="20"/>
      <c r="G58" s="20"/>
      <c r="H58" s="20"/>
      <c r="I58" s="19"/>
      <c r="T58" s="4"/>
      <c r="U58" s="4"/>
      <c r="V58" s="4"/>
      <c r="W58" s="4"/>
      <c r="Y58" s="2"/>
    </row>
    <row r="59" spans="1:25" ht="24.95" hidden="1" customHeight="1">
      <c r="A59" s="19" t="s">
        <v>396</v>
      </c>
      <c r="B59" s="19" t="s">
        <v>766</v>
      </c>
      <c r="C59" s="18">
        <v>1</v>
      </c>
      <c r="D59" s="18" t="s">
        <v>493</v>
      </c>
      <c r="E59" s="20"/>
      <c r="F59" s="20"/>
      <c r="G59" s="20"/>
      <c r="H59" s="20"/>
      <c r="I59" s="19"/>
      <c r="T59" s="4"/>
      <c r="U59" s="4"/>
      <c r="V59" s="4"/>
      <c r="W59" s="4"/>
      <c r="Y59" s="2"/>
    </row>
    <row r="60" spans="1:25" ht="24.95" hidden="1" customHeight="1">
      <c r="A60" s="19" t="s">
        <v>1059</v>
      </c>
      <c r="B60" s="19" t="s">
        <v>859</v>
      </c>
      <c r="C60" s="18">
        <v>1</v>
      </c>
      <c r="D60" s="18" t="s">
        <v>493</v>
      </c>
      <c r="E60" s="20"/>
      <c r="F60" s="20"/>
      <c r="G60" s="20"/>
      <c r="H60" s="20"/>
      <c r="I60" s="19"/>
      <c r="T60" s="4"/>
      <c r="U60" s="4"/>
      <c r="V60" s="4"/>
      <c r="W60" s="4"/>
      <c r="Y60" s="2"/>
    </row>
    <row r="61" spans="1:25" ht="24.95" hidden="1" customHeight="1">
      <c r="A61" s="19" t="s">
        <v>51</v>
      </c>
      <c r="B61" s="19" t="s">
        <v>503</v>
      </c>
      <c r="C61" s="18">
        <v>1</v>
      </c>
      <c r="D61" s="18" t="s">
        <v>493</v>
      </c>
      <c r="E61" s="20"/>
      <c r="F61" s="20"/>
      <c r="G61" s="20"/>
      <c r="H61" s="20"/>
      <c r="I61" s="19"/>
      <c r="T61" s="4"/>
      <c r="U61" s="4"/>
      <c r="V61" s="4"/>
      <c r="W61" s="4"/>
      <c r="Y61" s="2"/>
    </row>
    <row r="62" spans="1:25" ht="24.95" hidden="1" customHeight="1">
      <c r="A62" s="19" t="s">
        <v>144</v>
      </c>
      <c r="B62" s="19" t="s">
        <v>843</v>
      </c>
      <c r="C62" s="18">
        <v>1</v>
      </c>
      <c r="D62" s="18" t="s">
        <v>493</v>
      </c>
      <c r="E62" s="20"/>
      <c r="F62" s="20"/>
      <c r="G62" s="20"/>
      <c r="H62" s="20"/>
      <c r="I62" s="19"/>
      <c r="T62" s="4"/>
      <c r="U62" s="4"/>
      <c r="V62" s="4"/>
      <c r="W62" s="4"/>
      <c r="Y62" s="2"/>
    </row>
    <row r="63" spans="1:25" ht="24.95" hidden="1" customHeight="1">
      <c r="A63" s="19" t="s">
        <v>1113</v>
      </c>
      <c r="B63" s="19" t="s">
        <v>210</v>
      </c>
      <c r="C63" s="18">
        <v>1</v>
      </c>
      <c r="D63" s="18" t="s">
        <v>493</v>
      </c>
      <c r="E63" s="20"/>
      <c r="F63" s="20"/>
      <c r="G63" s="20"/>
      <c r="H63" s="20"/>
      <c r="I63" s="19"/>
      <c r="T63" s="4"/>
      <c r="U63" s="4"/>
      <c r="V63" s="4"/>
      <c r="W63" s="4"/>
      <c r="Y63" s="2"/>
    </row>
    <row r="64" spans="1:25" ht="24.95" hidden="1" customHeight="1">
      <c r="A64" s="19" t="s">
        <v>686</v>
      </c>
      <c r="B64" s="19" t="s">
        <v>277</v>
      </c>
      <c r="C64" s="18">
        <v>1</v>
      </c>
      <c r="D64" s="18" t="s">
        <v>493</v>
      </c>
      <c r="E64" s="20"/>
      <c r="F64" s="20"/>
      <c r="G64" s="20"/>
      <c r="H64" s="20"/>
      <c r="I64" s="19"/>
      <c r="T64" s="4"/>
      <c r="U64" s="4"/>
      <c r="V64" s="4"/>
      <c r="W64" s="4"/>
      <c r="Y64" s="2"/>
    </row>
    <row r="65" spans="1:25" ht="24.95" hidden="1" customHeight="1">
      <c r="A65" s="19" t="s">
        <v>552</v>
      </c>
      <c r="B65" s="19" t="s">
        <v>766</v>
      </c>
      <c r="C65" s="18">
        <v>1</v>
      </c>
      <c r="D65" s="18" t="s">
        <v>493</v>
      </c>
      <c r="E65" s="20"/>
      <c r="F65" s="20"/>
      <c r="G65" s="20"/>
      <c r="H65" s="20"/>
      <c r="I65" s="19"/>
      <c r="T65" s="4"/>
      <c r="U65" s="4"/>
      <c r="V65" s="4"/>
      <c r="W65" s="4"/>
      <c r="Y65" s="2"/>
    </row>
    <row r="66" spans="1:25" ht="24.95" customHeight="1">
      <c r="A66" s="109" t="s">
        <v>1204</v>
      </c>
      <c r="B66" s="109" t="s">
        <v>1203</v>
      </c>
      <c r="C66" s="110" t="s">
        <v>1171</v>
      </c>
      <c r="D66" s="110" t="s">
        <v>493</v>
      </c>
      <c r="E66" s="111"/>
      <c r="F66" s="111"/>
      <c r="G66" s="111"/>
      <c r="H66" s="111"/>
      <c r="I66" s="109"/>
      <c r="T66" s="4"/>
      <c r="U66" s="4"/>
      <c r="V66" s="4"/>
      <c r="W66" s="4"/>
      <c r="Y66" s="2"/>
    </row>
    <row r="67" spans="1:25" ht="24.95" hidden="1" customHeight="1">
      <c r="A67" s="19" t="s">
        <v>487</v>
      </c>
      <c r="B67" s="19" t="s">
        <v>843</v>
      </c>
      <c r="C67" s="18">
        <v>1</v>
      </c>
      <c r="D67" s="18" t="s">
        <v>493</v>
      </c>
      <c r="E67" s="20"/>
      <c r="F67" s="20"/>
      <c r="G67" s="20"/>
      <c r="H67" s="20"/>
      <c r="I67" s="19"/>
      <c r="T67" s="4"/>
      <c r="U67" s="4"/>
      <c r="V67" s="4"/>
      <c r="W67" s="4"/>
      <c r="Y67" s="2"/>
    </row>
    <row r="68" spans="1:25" ht="24.95" hidden="1" customHeight="1">
      <c r="A68" s="19" t="s">
        <v>635</v>
      </c>
      <c r="B68" s="19" t="s">
        <v>210</v>
      </c>
      <c r="C68" s="18">
        <v>1</v>
      </c>
      <c r="D68" s="18" t="s">
        <v>493</v>
      </c>
      <c r="E68" s="20"/>
      <c r="F68" s="20"/>
      <c r="G68" s="20"/>
      <c r="H68" s="20"/>
      <c r="I68" s="19"/>
      <c r="T68" s="4"/>
      <c r="U68" s="4"/>
      <c r="V68" s="4"/>
      <c r="W68" s="4"/>
      <c r="Y68" s="2"/>
    </row>
    <row r="69" spans="1:25" ht="24.95" hidden="1" customHeight="1">
      <c r="A69" s="19" t="s">
        <v>1048</v>
      </c>
      <c r="B69" s="19" t="s">
        <v>277</v>
      </c>
      <c r="C69" s="18">
        <v>1</v>
      </c>
      <c r="D69" s="18" t="s">
        <v>493</v>
      </c>
      <c r="E69" s="20"/>
      <c r="F69" s="20"/>
      <c r="G69" s="20"/>
      <c r="H69" s="20"/>
      <c r="I69" s="19"/>
      <c r="T69" s="4"/>
      <c r="U69" s="4"/>
      <c r="V69" s="4"/>
      <c r="W69" s="4"/>
      <c r="Y69" s="2"/>
    </row>
    <row r="70" spans="1:25" ht="24.95" hidden="1" customHeight="1">
      <c r="A70" s="19" t="s">
        <v>63</v>
      </c>
      <c r="B70" s="19" t="s">
        <v>766</v>
      </c>
      <c r="C70" s="18">
        <v>1</v>
      </c>
      <c r="D70" s="18" t="s">
        <v>493</v>
      </c>
      <c r="E70" s="20"/>
      <c r="F70" s="20"/>
      <c r="G70" s="20"/>
      <c r="H70" s="20"/>
      <c r="I70" s="19"/>
      <c r="T70" s="4"/>
      <c r="U70" s="4"/>
      <c r="V70" s="4"/>
      <c r="W70" s="4"/>
      <c r="Y70" s="2"/>
    </row>
    <row r="71" spans="1:25" ht="24.95" hidden="1" customHeight="1">
      <c r="A71" s="19" t="s">
        <v>810</v>
      </c>
      <c r="B71" s="19" t="s">
        <v>859</v>
      </c>
      <c r="C71" s="18">
        <v>1</v>
      </c>
      <c r="D71" s="18" t="s">
        <v>493</v>
      </c>
      <c r="E71" s="20"/>
      <c r="F71" s="20"/>
      <c r="G71" s="20"/>
      <c r="H71" s="20"/>
      <c r="I71" s="19"/>
      <c r="T71" s="4"/>
      <c r="U71" s="4"/>
      <c r="V71" s="4"/>
      <c r="W71" s="4"/>
      <c r="Y71" s="2"/>
    </row>
    <row r="72" spans="1:25" ht="24.95" hidden="1" customHeight="1">
      <c r="A72" s="19" t="s">
        <v>404</v>
      </c>
      <c r="B72" s="19" t="s">
        <v>503</v>
      </c>
      <c r="C72" s="18">
        <v>1</v>
      </c>
      <c r="D72" s="18" t="s">
        <v>493</v>
      </c>
      <c r="E72" s="20"/>
      <c r="F72" s="20"/>
      <c r="G72" s="20"/>
      <c r="H72" s="20"/>
      <c r="I72" s="19"/>
      <c r="T72" s="4"/>
      <c r="U72" s="4"/>
      <c r="V72" s="4"/>
      <c r="W72" s="4"/>
      <c r="Y72" s="2"/>
    </row>
    <row r="73" spans="1:25" ht="24.95" customHeight="1">
      <c r="A73" s="19" t="s">
        <v>371</v>
      </c>
      <c r="B73" s="19" t="s">
        <v>184</v>
      </c>
      <c r="C73" s="18">
        <v>1</v>
      </c>
      <c r="D73" s="18" t="s">
        <v>493</v>
      </c>
      <c r="E73" s="20"/>
      <c r="F73" s="20"/>
      <c r="G73" s="20"/>
      <c r="H73" s="20"/>
      <c r="I73" s="19"/>
      <c r="T73" s="4"/>
      <c r="U73" s="4"/>
      <c r="V73" s="4"/>
      <c r="W73" s="4"/>
      <c r="Y73" s="2"/>
    </row>
    <row r="74" spans="1:25" ht="24.95" customHeight="1">
      <c r="A74" s="19" t="s">
        <v>476</v>
      </c>
      <c r="B74" s="19" t="s">
        <v>821</v>
      </c>
      <c r="C74" s="18">
        <v>1</v>
      </c>
      <c r="D74" s="18" t="s">
        <v>493</v>
      </c>
      <c r="E74" s="20"/>
      <c r="F74" s="20"/>
      <c r="G74" s="20"/>
      <c r="H74" s="20"/>
      <c r="I74" s="19"/>
      <c r="T74" s="4"/>
      <c r="U74" s="4"/>
      <c r="V74" s="4"/>
      <c r="W74" s="4"/>
      <c r="Y74" s="2"/>
    </row>
    <row r="75" spans="1:25" ht="24.95" customHeight="1">
      <c r="A75" s="19" t="s">
        <v>294</v>
      </c>
      <c r="B75" s="19" t="s">
        <v>859</v>
      </c>
      <c r="C75" s="18">
        <v>1</v>
      </c>
      <c r="D75" s="18" t="s">
        <v>493</v>
      </c>
      <c r="E75" s="20"/>
      <c r="F75" s="20"/>
      <c r="G75" s="20"/>
      <c r="H75" s="20"/>
      <c r="I75" s="19"/>
      <c r="T75" s="4"/>
      <c r="U75" s="4"/>
      <c r="V75" s="4"/>
      <c r="W75" s="4"/>
      <c r="Y75" s="2"/>
    </row>
    <row r="76" spans="1:25" ht="24.95" customHeight="1">
      <c r="A76" s="19" t="s">
        <v>40</v>
      </c>
      <c r="B76" s="19" t="s">
        <v>503</v>
      </c>
      <c r="C76" s="18">
        <v>1</v>
      </c>
      <c r="D76" s="18" t="s">
        <v>493</v>
      </c>
      <c r="E76" s="20"/>
      <c r="F76" s="20"/>
      <c r="G76" s="20"/>
      <c r="H76" s="20"/>
      <c r="I76" s="19"/>
      <c r="T76" s="4"/>
      <c r="U76" s="4"/>
      <c r="V76" s="4"/>
      <c r="W76" s="4"/>
      <c r="Y76" s="2"/>
    </row>
    <row r="77" spans="1:25" ht="24.95" customHeight="1">
      <c r="A77" s="19" t="s">
        <v>424</v>
      </c>
      <c r="B77" s="19" t="s">
        <v>467</v>
      </c>
      <c r="C77" s="18">
        <v>1</v>
      </c>
      <c r="D77" s="18" t="s">
        <v>493</v>
      </c>
      <c r="E77" s="20"/>
      <c r="F77" s="20"/>
      <c r="G77" s="20"/>
      <c r="H77" s="20"/>
      <c r="I77" s="19"/>
      <c r="T77" s="4"/>
      <c r="U77" s="4"/>
      <c r="V77" s="4"/>
      <c r="W77" s="4"/>
      <c r="Y77" s="2"/>
    </row>
    <row r="78" spans="1:25" ht="24.95" customHeight="1">
      <c r="A78" s="19" t="s">
        <v>666</v>
      </c>
      <c r="B78" s="19" t="s">
        <v>795</v>
      </c>
      <c r="C78" s="18">
        <v>1</v>
      </c>
      <c r="D78" s="18" t="s">
        <v>534</v>
      </c>
      <c r="E78" s="20"/>
      <c r="F78" s="84"/>
      <c r="G78" s="20"/>
      <c r="H78" s="20"/>
      <c r="I78" s="19"/>
      <c r="T78" s="4"/>
      <c r="U78" s="4"/>
      <c r="V78" s="4"/>
      <c r="W78" s="4"/>
      <c r="Y78" s="2"/>
    </row>
    <row r="79" spans="1:25" ht="24.95" customHeight="1">
      <c r="A79" s="19" t="s">
        <v>898</v>
      </c>
      <c r="B79" s="19" t="s">
        <v>795</v>
      </c>
      <c r="C79" s="18">
        <v>1</v>
      </c>
      <c r="D79" s="18" t="s">
        <v>534</v>
      </c>
      <c r="E79" s="20"/>
      <c r="F79" s="20"/>
      <c r="G79" s="20"/>
      <c r="H79" s="20"/>
      <c r="I79" s="19"/>
      <c r="T79" s="4"/>
      <c r="U79" s="4"/>
      <c r="V79" s="4"/>
      <c r="W79" s="4"/>
      <c r="Y79" s="2"/>
    </row>
    <row r="80" spans="1:25" ht="24.95" customHeight="1">
      <c r="A80" s="19" t="s">
        <v>218</v>
      </c>
      <c r="B80" s="19" t="s">
        <v>795</v>
      </c>
      <c r="C80" s="18">
        <v>1</v>
      </c>
      <c r="D80" s="18" t="s">
        <v>534</v>
      </c>
      <c r="E80" s="20"/>
      <c r="F80" s="20"/>
      <c r="G80" s="20"/>
      <c r="H80" s="20"/>
      <c r="I80" s="19"/>
      <c r="T80" s="4"/>
      <c r="U80" s="4"/>
      <c r="V80" s="4"/>
      <c r="W80" s="4"/>
      <c r="Y80" s="2"/>
    </row>
    <row r="81" spans="1:25" ht="24.95" customHeight="1">
      <c r="A81" s="19" t="s">
        <v>54</v>
      </c>
      <c r="B81" s="19" t="s">
        <v>795</v>
      </c>
      <c r="C81" s="18">
        <v>1</v>
      </c>
      <c r="D81" s="18" t="s">
        <v>534</v>
      </c>
      <c r="E81" s="20"/>
      <c r="F81" s="20"/>
      <c r="G81" s="20"/>
      <c r="H81" s="20"/>
      <c r="I81" s="19"/>
      <c r="T81" s="4"/>
      <c r="U81" s="4"/>
      <c r="V81" s="4"/>
      <c r="W81" s="4"/>
      <c r="Y81" s="2"/>
    </row>
    <row r="82" spans="1:25" ht="24.95" customHeight="1">
      <c r="A82" s="19" t="s">
        <v>265</v>
      </c>
      <c r="B82" s="19" t="s">
        <v>1117</v>
      </c>
      <c r="C82" s="18">
        <v>0</v>
      </c>
      <c r="D82" s="18" t="s">
        <v>534</v>
      </c>
      <c r="E82" s="20"/>
      <c r="F82" s="20"/>
      <c r="G82" s="20"/>
      <c r="H82" s="20"/>
      <c r="I82" s="19"/>
      <c r="T82" s="4"/>
      <c r="U82" s="4"/>
      <c r="V82" s="4"/>
      <c r="W82" s="4"/>
      <c r="Y82" s="2"/>
    </row>
    <row r="83" spans="1:25" ht="24.95" customHeight="1">
      <c r="A83" s="19" t="s">
        <v>291</v>
      </c>
      <c r="B83" s="19" t="s">
        <v>1117</v>
      </c>
      <c r="C83" s="18">
        <v>1</v>
      </c>
      <c r="D83" s="18" t="s">
        <v>534</v>
      </c>
      <c r="E83" s="20"/>
      <c r="F83" s="20"/>
      <c r="G83" s="20"/>
      <c r="H83" s="20"/>
      <c r="I83" s="19"/>
      <c r="T83" s="4"/>
      <c r="U83" s="4"/>
      <c r="V83" s="4"/>
      <c r="W83" s="4"/>
      <c r="Y83" s="2"/>
    </row>
    <row r="84" spans="1:25" ht="24.95" customHeight="1">
      <c r="A84" s="19" t="s">
        <v>122</v>
      </c>
      <c r="B84" s="19" t="s">
        <v>1117</v>
      </c>
      <c r="C84" s="18">
        <v>1</v>
      </c>
      <c r="D84" s="18" t="s">
        <v>534</v>
      </c>
      <c r="E84" s="20"/>
      <c r="F84" s="20"/>
      <c r="G84" s="20"/>
      <c r="H84" s="20"/>
      <c r="I84" s="19"/>
      <c r="T84" s="4"/>
      <c r="U84" s="4"/>
      <c r="V84" s="4"/>
      <c r="W84" s="4"/>
      <c r="Y84" s="2"/>
    </row>
    <row r="85" spans="1:25" ht="24.95" customHeight="1">
      <c r="A85" s="19" t="s">
        <v>169</v>
      </c>
      <c r="B85" s="19" t="s">
        <v>1116</v>
      </c>
      <c r="C85" s="18">
        <v>1</v>
      </c>
      <c r="D85" s="18" t="s">
        <v>681</v>
      </c>
      <c r="E85" s="20"/>
      <c r="F85" s="20"/>
      <c r="G85" s="20"/>
      <c r="H85" s="20"/>
      <c r="I85" s="19"/>
      <c r="T85" s="4"/>
      <c r="U85" s="4"/>
      <c r="V85" s="4"/>
      <c r="W85" s="4"/>
      <c r="Y85" s="2"/>
    </row>
    <row r="86" spans="1:25" ht="24.95" customHeight="1">
      <c r="A86" s="19" t="s">
        <v>916</v>
      </c>
      <c r="B86" s="19" t="s">
        <v>1116</v>
      </c>
      <c r="C86" s="18">
        <v>1</v>
      </c>
      <c r="D86" s="18" t="s">
        <v>681</v>
      </c>
      <c r="E86" s="20"/>
      <c r="F86" s="20"/>
      <c r="G86" s="20"/>
      <c r="H86" s="20"/>
      <c r="I86" s="19"/>
      <c r="T86" s="4"/>
      <c r="U86" s="4"/>
      <c r="V86" s="4"/>
      <c r="W86" s="4"/>
      <c r="Y86" s="2"/>
    </row>
    <row r="87" spans="1:25" ht="24.95" customHeight="1">
      <c r="A87" s="19" t="s">
        <v>670</v>
      </c>
      <c r="B87" s="19" t="s">
        <v>830</v>
      </c>
      <c r="C87" s="18">
        <v>1</v>
      </c>
      <c r="D87" s="18" t="s">
        <v>681</v>
      </c>
      <c r="E87" s="20"/>
      <c r="F87" s="20"/>
      <c r="G87" s="20"/>
      <c r="H87" s="20"/>
      <c r="I87" s="19"/>
      <c r="T87" s="4"/>
      <c r="U87" s="4"/>
      <c r="V87" s="4"/>
      <c r="W87" s="4"/>
      <c r="Y87" s="2"/>
    </row>
    <row r="88" spans="1:25" ht="24.95" customHeight="1">
      <c r="A88" s="19" t="s">
        <v>458</v>
      </c>
      <c r="B88" s="19" t="s">
        <v>830</v>
      </c>
      <c r="C88" s="18">
        <v>1</v>
      </c>
      <c r="D88" s="18" t="s">
        <v>681</v>
      </c>
      <c r="E88" s="20"/>
      <c r="F88" s="20"/>
      <c r="G88" s="20"/>
      <c r="H88" s="20"/>
      <c r="I88" s="19"/>
      <c r="T88" s="4"/>
      <c r="U88" s="4"/>
      <c r="V88" s="4"/>
      <c r="W88" s="4"/>
      <c r="Y88" s="2"/>
    </row>
    <row r="89" spans="1:25" ht="24.95" customHeight="1">
      <c r="A89" s="19" t="s">
        <v>567</v>
      </c>
      <c r="B89" s="19" t="s">
        <v>1116</v>
      </c>
      <c r="C89" s="18">
        <v>1</v>
      </c>
      <c r="D89" s="18" t="s">
        <v>681</v>
      </c>
      <c r="E89" s="20"/>
      <c r="F89" s="20"/>
      <c r="G89" s="20"/>
      <c r="H89" s="20"/>
      <c r="I89" s="19"/>
      <c r="T89" s="4"/>
      <c r="U89" s="4"/>
      <c r="V89" s="4"/>
      <c r="W89" s="4"/>
      <c r="Y89" s="2"/>
    </row>
    <row r="90" spans="1:25" ht="24.95" customHeight="1">
      <c r="A90" s="19" t="s">
        <v>647</v>
      </c>
      <c r="B90" s="19" t="s">
        <v>1116</v>
      </c>
      <c r="C90" s="18">
        <v>1</v>
      </c>
      <c r="D90" s="18" t="s">
        <v>681</v>
      </c>
      <c r="E90" s="20"/>
      <c r="F90" s="20"/>
      <c r="G90" s="20"/>
      <c r="H90" s="20"/>
      <c r="I90" s="19"/>
      <c r="T90" s="4"/>
      <c r="U90" s="4"/>
      <c r="V90" s="4"/>
      <c r="W90" s="4"/>
      <c r="Y90" s="2"/>
    </row>
    <row r="91" spans="1:25" ht="24.95" customHeight="1">
      <c r="A91" s="19" t="s">
        <v>518</v>
      </c>
      <c r="B91" s="19" t="s">
        <v>830</v>
      </c>
      <c r="C91" s="18">
        <v>1</v>
      </c>
      <c r="D91" s="18" t="s">
        <v>681</v>
      </c>
      <c r="E91" s="20"/>
      <c r="F91" s="20"/>
      <c r="G91" s="20"/>
      <c r="H91" s="20"/>
      <c r="I91" s="19"/>
      <c r="T91" s="4"/>
      <c r="U91" s="4"/>
      <c r="V91" s="4"/>
      <c r="W91" s="4"/>
      <c r="Y91" s="2"/>
    </row>
    <row r="92" spans="1:25" ht="24.95" customHeight="1">
      <c r="A92" s="19" t="s">
        <v>594</v>
      </c>
      <c r="B92" s="19" t="s">
        <v>830</v>
      </c>
      <c r="C92" s="18">
        <v>1</v>
      </c>
      <c r="D92" s="18" t="s">
        <v>681</v>
      </c>
      <c r="E92" s="20"/>
      <c r="F92" s="20"/>
      <c r="G92" s="20"/>
      <c r="H92" s="20"/>
      <c r="I92" s="19"/>
      <c r="T92" s="4"/>
      <c r="U92" s="4"/>
      <c r="V92" s="4"/>
      <c r="W92" s="4"/>
      <c r="Y92" s="2"/>
    </row>
    <row r="93" spans="1:25" ht="24.95" customHeight="1">
      <c r="A93" s="19" t="s">
        <v>815</v>
      </c>
      <c r="B93" s="19" t="s">
        <v>572</v>
      </c>
      <c r="C93" s="18">
        <v>1</v>
      </c>
      <c r="D93" s="18" t="s">
        <v>681</v>
      </c>
      <c r="E93" s="20"/>
      <c r="F93" s="20"/>
      <c r="G93" s="20"/>
      <c r="H93" s="20"/>
      <c r="I93" s="19"/>
      <c r="T93" s="4"/>
      <c r="U93" s="4"/>
      <c r="V93" s="4"/>
      <c r="W93" s="4"/>
      <c r="Y93" s="2"/>
    </row>
    <row r="94" spans="1:25" ht="24.95" customHeight="1">
      <c r="A94" s="19" t="s">
        <v>328</v>
      </c>
      <c r="B94" s="19" t="s">
        <v>273</v>
      </c>
      <c r="C94" s="18">
        <v>1</v>
      </c>
      <c r="D94" s="18" t="s">
        <v>681</v>
      </c>
      <c r="E94" s="20"/>
      <c r="F94" s="20"/>
      <c r="G94" s="20"/>
      <c r="H94" s="20"/>
      <c r="I94" s="19"/>
      <c r="T94" s="4"/>
      <c r="U94" s="4"/>
      <c r="V94" s="4"/>
      <c r="W94" s="4"/>
      <c r="Y94" s="2"/>
    </row>
    <row r="95" spans="1:25" ht="24.95" customHeight="1">
      <c r="A95" s="19" t="s">
        <v>965</v>
      </c>
      <c r="B95" s="19" t="s">
        <v>273</v>
      </c>
      <c r="C95" s="18">
        <v>1</v>
      </c>
      <c r="D95" s="18" t="s">
        <v>681</v>
      </c>
      <c r="E95" s="20"/>
      <c r="F95" s="20"/>
      <c r="G95" s="20"/>
      <c r="H95" s="20"/>
      <c r="I95" s="19"/>
      <c r="T95" s="4"/>
      <c r="U95" s="4"/>
      <c r="V95" s="4"/>
      <c r="W95" s="4"/>
      <c r="Y95" s="2"/>
    </row>
    <row r="96" spans="1:25" ht="24.95" customHeight="1">
      <c r="A96" s="19" t="s">
        <v>654</v>
      </c>
      <c r="B96" s="19" t="s">
        <v>148</v>
      </c>
      <c r="C96" s="18">
        <v>1</v>
      </c>
      <c r="D96" s="18" t="s">
        <v>681</v>
      </c>
      <c r="E96" s="20"/>
      <c r="F96" s="20"/>
      <c r="G96" s="20"/>
      <c r="H96" s="20"/>
      <c r="I96" s="19"/>
      <c r="T96" s="4"/>
      <c r="U96" s="4"/>
      <c r="V96" s="4"/>
      <c r="W96" s="4"/>
      <c r="Y96" s="2"/>
    </row>
    <row r="97" spans="1:25" ht="24.95" customHeight="1">
      <c r="A97" s="19" t="s">
        <v>532</v>
      </c>
      <c r="B97" s="19" t="s">
        <v>148</v>
      </c>
      <c r="C97" s="18">
        <v>1</v>
      </c>
      <c r="D97" s="18" t="s">
        <v>681</v>
      </c>
      <c r="E97" s="20"/>
      <c r="F97" s="20"/>
      <c r="G97" s="20"/>
      <c r="H97" s="20"/>
      <c r="I97" s="19"/>
      <c r="T97" s="4"/>
      <c r="U97" s="4"/>
      <c r="V97" s="4"/>
      <c r="W97" s="4"/>
      <c r="Y97" s="2"/>
    </row>
    <row r="98" spans="1:25" ht="24.95" customHeight="1">
      <c r="A98" s="19" t="s">
        <v>76</v>
      </c>
      <c r="B98" s="19" t="s">
        <v>1111</v>
      </c>
      <c r="C98" s="18">
        <v>1</v>
      </c>
      <c r="D98" s="18" t="s">
        <v>681</v>
      </c>
      <c r="E98" s="20"/>
      <c r="F98" s="20"/>
      <c r="G98" s="20"/>
      <c r="H98" s="20"/>
      <c r="I98" s="19"/>
      <c r="T98" s="4"/>
      <c r="U98" s="4"/>
      <c r="V98" s="4"/>
      <c r="W98" s="4"/>
      <c r="Y98" s="2"/>
    </row>
    <row r="99" spans="1:25" ht="24.95" customHeight="1">
      <c r="A99" s="19" t="s">
        <v>1081</v>
      </c>
      <c r="B99" s="19" t="s">
        <v>1111</v>
      </c>
      <c r="C99" s="18">
        <v>1</v>
      </c>
      <c r="D99" s="18" t="s">
        <v>681</v>
      </c>
      <c r="E99" s="20"/>
      <c r="F99" s="20"/>
      <c r="G99" s="20"/>
      <c r="H99" s="20"/>
      <c r="I99" s="19"/>
      <c r="T99" s="4"/>
      <c r="U99" s="4"/>
      <c r="V99" s="4"/>
      <c r="W99" s="4"/>
      <c r="Y99" s="2"/>
    </row>
    <row r="100" spans="1:25" ht="24.95" customHeight="1">
      <c r="A100" s="19" t="s">
        <v>677</v>
      </c>
      <c r="B100" s="19" t="s">
        <v>774</v>
      </c>
      <c r="C100" s="18">
        <v>1</v>
      </c>
      <c r="D100" s="18" t="s">
        <v>208</v>
      </c>
      <c r="E100" s="20"/>
      <c r="F100" s="20"/>
      <c r="G100" s="20"/>
      <c r="H100" s="20"/>
      <c r="I100" s="19"/>
      <c r="T100" s="4"/>
      <c r="U100" s="4"/>
      <c r="V100" s="4"/>
      <c r="W100" s="4"/>
      <c r="Y100" s="2"/>
    </row>
    <row r="101" spans="1:25" ht="24.95" customHeight="1">
      <c r="A101" s="19" t="s">
        <v>361</v>
      </c>
      <c r="B101" s="19" t="s">
        <v>774</v>
      </c>
      <c r="C101" s="18">
        <v>1</v>
      </c>
      <c r="D101" s="18" t="s">
        <v>208</v>
      </c>
      <c r="E101" s="20"/>
      <c r="F101" s="20"/>
      <c r="G101" s="20"/>
      <c r="H101" s="20"/>
      <c r="I101" s="19"/>
      <c r="T101" s="4"/>
      <c r="U101" s="4"/>
      <c r="V101" s="4"/>
      <c r="W101" s="4"/>
      <c r="Y101" s="2"/>
    </row>
    <row r="102" spans="1:25" ht="24.95" customHeight="1">
      <c r="A102" s="19" t="s">
        <v>723</v>
      </c>
      <c r="B102" s="19" t="s">
        <v>37</v>
      </c>
      <c r="C102" s="18">
        <v>1</v>
      </c>
      <c r="D102" s="18" t="s">
        <v>727</v>
      </c>
      <c r="E102" s="20"/>
      <c r="F102" s="20"/>
      <c r="G102" s="20"/>
      <c r="H102" s="20"/>
      <c r="I102" s="19"/>
      <c r="T102" s="4"/>
      <c r="U102" s="4"/>
      <c r="V102" s="4"/>
      <c r="W102" s="4"/>
      <c r="Y102" s="2"/>
    </row>
    <row r="103" spans="1:25" ht="24.95" customHeight="1">
      <c r="A103" s="19" t="s">
        <v>159</v>
      </c>
      <c r="B103" s="19" t="s">
        <v>795</v>
      </c>
      <c r="C103" s="18">
        <v>1</v>
      </c>
      <c r="D103" s="18" t="s">
        <v>716</v>
      </c>
      <c r="E103" s="20"/>
      <c r="F103" s="20"/>
      <c r="G103" s="20"/>
      <c r="H103" s="20"/>
      <c r="I103" s="19"/>
      <c r="T103" s="4"/>
      <c r="U103" s="4"/>
      <c r="V103" s="4"/>
      <c r="W103" s="4"/>
      <c r="Y103" s="2"/>
    </row>
    <row r="104" spans="1:25" ht="24.95" customHeight="1">
      <c r="A104" s="19" t="s">
        <v>479</v>
      </c>
      <c r="B104" s="19" t="s">
        <v>195</v>
      </c>
      <c r="C104" s="18">
        <v>1</v>
      </c>
      <c r="D104" s="18" t="s">
        <v>716</v>
      </c>
      <c r="E104" s="20"/>
      <c r="F104" s="20"/>
      <c r="G104" s="20"/>
      <c r="H104" s="20"/>
      <c r="I104" s="19"/>
      <c r="T104" s="4"/>
      <c r="U104" s="4"/>
      <c r="V104" s="4"/>
      <c r="W104" s="4"/>
      <c r="Y104" s="2"/>
    </row>
    <row r="105" spans="1:25" ht="24.95" customHeight="1">
      <c r="A105" s="19" t="s">
        <v>307</v>
      </c>
      <c r="B105" s="19" t="s">
        <v>36</v>
      </c>
      <c r="C105" s="18">
        <v>1</v>
      </c>
      <c r="D105" s="18" t="s">
        <v>284</v>
      </c>
      <c r="E105" s="20"/>
      <c r="F105" s="20"/>
      <c r="G105" s="20"/>
      <c r="H105" s="20"/>
      <c r="I105" s="19"/>
      <c r="T105" s="4"/>
      <c r="U105" s="4"/>
      <c r="V105" s="4"/>
      <c r="W105" s="4"/>
      <c r="Y105" s="2"/>
    </row>
    <row r="106" spans="1:25" ht="24.95" customHeight="1">
      <c r="A106" s="19" t="s">
        <v>577</v>
      </c>
      <c r="B106" s="19" t="s">
        <v>108</v>
      </c>
      <c r="C106" s="18">
        <v>1</v>
      </c>
      <c r="D106" s="18" t="s">
        <v>284</v>
      </c>
      <c r="E106" s="20"/>
      <c r="F106" s="20"/>
      <c r="G106" s="20"/>
      <c r="H106" s="20"/>
      <c r="I106" s="19"/>
      <c r="T106" s="4"/>
      <c r="U106" s="4"/>
      <c r="V106" s="4"/>
      <c r="W106" s="4"/>
      <c r="Y106" s="2"/>
    </row>
    <row r="107" spans="1:25" ht="24.95" customHeight="1">
      <c r="A107" s="19" t="s">
        <v>401</v>
      </c>
      <c r="B107" s="19" t="s">
        <v>501</v>
      </c>
      <c r="C107" s="18">
        <v>1</v>
      </c>
      <c r="D107" s="18" t="s">
        <v>716</v>
      </c>
      <c r="E107" s="20"/>
      <c r="F107" s="20"/>
      <c r="G107" s="20"/>
      <c r="H107" s="20"/>
      <c r="I107" s="19"/>
      <c r="T107" s="4"/>
      <c r="U107" s="4"/>
      <c r="V107" s="4"/>
      <c r="W107" s="4"/>
      <c r="Y107" s="2"/>
    </row>
    <row r="108" spans="1:25" ht="24.95" customHeight="1">
      <c r="A108" s="19" t="s">
        <v>157</v>
      </c>
      <c r="B108" s="19" t="s">
        <v>278</v>
      </c>
      <c r="C108" s="18">
        <v>1</v>
      </c>
      <c r="D108" s="18" t="s">
        <v>716</v>
      </c>
      <c r="E108" s="20"/>
      <c r="F108" s="20"/>
      <c r="G108" s="20"/>
      <c r="H108" s="20"/>
      <c r="I108" s="19"/>
      <c r="T108" s="4"/>
      <c r="U108" s="4"/>
      <c r="V108" s="4"/>
      <c r="W108" s="4"/>
      <c r="Y108" s="2"/>
    </row>
    <row r="109" spans="1:25" ht="24.95" customHeight="1">
      <c r="A109" s="19" t="s">
        <v>287</v>
      </c>
      <c r="B109" s="19" t="s">
        <v>661</v>
      </c>
      <c r="C109" s="18">
        <v>1</v>
      </c>
      <c r="D109" s="18" t="s">
        <v>716</v>
      </c>
      <c r="E109" s="20"/>
      <c r="F109" s="20"/>
      <c r="G109" s="20"/>
      <c r="H109" s="20"/>
      <c r="I109" s="19"/>
      <c r="T109" s="4"/>
      <c r="U109" s="4"/>
      <c r="V109" s="4"/>
      <c r="W109" s="4"/>
      <c r="Y109" s="2"/>
    </row>
    <row r="110" spans="1:25" ht="24.95" customHeight="1">
      <c r="A110" s="19" t="s">
        <v>357</v>
      </c>
      <c r="B110" s="19" t="s">
        <v>1004</v>
      </c>
      <c r="C110" s="18">
        <v>1</v>
      </c>
      <c r="D110" s="18" t="s">
        <v>716</v>
      </c>
      <c r="E110" s="20"/>
      <c r="F110" s="20"/>
      <c r="G110" s="20"/>
      <c r="H110" s="20"/>
      <c r="I110" s="19"/>
      <c r="T110" s="4"/>
      <c r="U110" s="4"/>
      <c r="V110" s="4"/>
      <c r="W110" s="4"/>
      <c r="Y110" s="2"/>
    </row>
    <row r="111" spans="1:25" ht="24.95" customHeight="1">
      <c r="A111" s="19" t="s">
        <v>1043</v>
      </c>
      <c r="B111" s="19" t="s">
        <v>85</v>
      </c>
      <c r="C111" s="18">
        <v>1</v>
      </c>
      <c r="D111" s="18" t="s">
        <v>716</v>
      </c>
      <c r="E111" s="20"/>
      <c r="F111" s="20"/>
      <c r="G111" s="20"/>
      <c r="H111" s="20"/>
      <c r="I111" s="19"/>
      <c r="T111" s="4"/>
      <c r="U111" s="4"/>
      <c r="V111" s="4"/>
      <c r="W111" s="4"/>
      <c r="Y111" s="2"/>
    </row>
    <row r="112" spans="1:25" ht="24.95" customHeight="1">
      <c r="A112" s="19" t="s">
        <v>960</v>
      </c>
      <c r="B112" s="19" t="s">
        <v>1117</v>
      </c>
      <c r="C112" s="18">
        <v>1</v>
      </c>
      <c r="D112" s="18" t="s">
        <v>716</v>
      </c>
      <c r="E112" s="20"/>
      <c r="F112" s="20"/>
      <c r="G112" s="20"/>
      <c r="H112" s="20"/>
      <c r="I112" s="19"/>
      <c r="T112" s="4"/>
      <c r="U112" s="4"/>
      <c r="V112" s="4"/>
      <c r="W112" s="4"/>
      <c r="Y112" s="2"/>
    </row>
    <row r="113" spans="1:25" ht="24.95" customHeight="1">
      <c r="A113" s="19" t="s">
        <v>355</v>
      </c>
      <c r="B113" s="19" t="s">
        <v>1117</v>
      </c>
      <c r="C113" s="18">
        <v>1</v>
      </c>
      <c r="D113" s="18" t="s">
        <v>716</v>
      </c>
      <c r="E113" s="20"/>
      <c r="F113" s="20"/>
      <c r="G113" s="20"/>
      <c r="H113" s="20"/>
      <c r="I113" s="19"/>
      <c r="T113" s="4"/>
      <c r="U113" s="4"/>
      <c r="V113" s="4"/>
      <c r="W113" s="4"/>
      <c r="Y113" s="2"/>
    </row>
    <row r="114" spans="1:25" ht="24.95" customHeight="1">
      <c r="A114" s="19" t="s">
        <v>612</v>
      </c>
      <c r="B114" s="19" t="s">
        <v>380</v>
      </c>
      <c r="C114" s="18">
        <v>1</v>
      </c>
      <c r="D114" s="18" t="s">
        <v>716</v>
      </c>
      <c r="E114" s="20"/>
      <c r="F114" s="20"/>
      <c r="G114" s="20"/>
      <c r="H114" s="20"/>
      <c r="I114" s="19"/>
      <c r="T114" s="4"/>
      <c r="U114" s="4"/>
      <c r="V114" s="4"/>
      <c r="W114" s="4"/>
      <c r="Y114" s="2"/>
    </row>
    <row r="115" spans="1:25" ht="24.95" customHeight="1">
      <c r="A115" s="19" t="s">
        <v>1017</v>
      </c>
      <c r="B115" s="19" t="s">
        <v>189</v>
      </c>
      <c r="C115" s="18">
        <v>1</v>
      </c>
      <c r="D115" s="18" t="s">
        <v>716</v>
      </c>
      <c r="E115" s="20"/>
      <c r="F115" s="20"/>
      <c r="G115" s="20"/>
      <c r="H115" s="20"/>
      <c r="I115" s="19"/>
      <c r="T115" s="4"/>
      <c r="U115" s="4"/>
      <c r="V115" s="4"/>
      <c r="W115" s="4"/>
      <c r="Y115" s="2"/>
    </row>
    <row r="116" spans="1:25" ht="24.95" customHeight="1">
      <c r="A116" s="19" t="s">
        <v>624</v>
      </c>
      <c r="B116" s="19" t="s">
        <v>189</v>
      </c>
      <c r="C116" s="18">
        <v>1</v>
      </c>
      <c r="D116" s="18" t="s">
        <v>716</v>
      </c>
      <c r="E116" s="20"/>
      <c r="F116" s="20"/>
      <c r="G116" s="20"/>
      <c r="H116" s="20"/>
      <c r="I116" s="19"/>
      <c r="T116" s="4"/>
      <c r="U116" s="4"/>
      <c r="V116" s="4"/>
      <c r="W116" s="4"/>
      <c r="Y116" s="2"/>
    </row>
    <row r="117" spans="1:25" ht="24.95" customHeight="1">
      <c r="A117" s="19" t="s">
        <v>626</v>
      </c>
      <c r="B117" s="19" t="s">
        <v>561</v>
      </c>
      <c r="C117" s="18">
        <v>1</v>
      </c>
      <c r="D117" s="18" t="s">
        <v>716</v>
      </c>
      <c r="E117" s="20"/>
      <c r="F117" s="20"/>
      <c r="G117" s="20"/>
      <c r="H117" s="20"/>
      <c r="I117" s="19"/>
      <c r="T117" s="4"/>
      <c r="U117" s="4"/>
      <c r="V117" s="4"/>
      <c r="W117" s="4"/>
      <c r="Y117" s="2"/>
    </row>
    <row r="118" spans="1:25" ht="24.95" customHeight="1">
      <c r="A118" s="19" t="s">
        <v>145</v>
      </c>
      <c r="B118" s="19" t="s">
        <v>561</v>
      </c>
      <c r="C118" s="18">
        <v>1</v>
      </c>
      <c r="D118" s="18" t="s">
        <v>716</v>
      </c>
      <c r="E118" s="20"/>
      <c r="F118" s="20"/>
      <c r="G118" s="20"/>
      <c r="H118" s="20"/>
      <c r="I118" s="19"/>
      <c r="T118" s="4"/>
      <c r="U118" s="4"/>
      <c r="V118" s="4"/>
      <c r="W118" s="4"/>
      <c r="Y118" s="2"/>
    </row>
    <row r="119" spans="1:25" ht="24.95" customHeight="1">
      <c r="A119" s="19" t="s">
        <v>674</v>
      </c>
      <c r="B119" s="19" t="s">
        <v>561</v>
      </c>
      <c r="C119" s="18">
        <v>1</v>
      </c>
      <c r="D119" s="18" t="s">
        <v>716</v>
      </c>
      <c r="E119" s="20"/>
      <c r="F119" s="20"/>
      <c r="G119" s="20"/>
      <c r="H119" s="20"/>
      <c r="I119" s="19"/>
      <c r="T119" s="4"/>
      <c r="U119" s="4"/>
      <c r="V119" s="4"/>
      <c r="W119" s="4"/>
      <c r="Y119" s="2"/>
    </row>
    <row r="120" spans="1:25" ht="24.95" customHeight="1">
      <c r="A120" s="19" t="s">
        <v>883</v>
      </c>
      <c r="B120" s="19" t="s">
        <v>1041</v>
      </c>
      <c r="C120" s="18">
        <v>1</v>
      </c>
      <c r="D120" s="18" t="s">
        <v>405</v>
      </c>
      <c r="E120" s="20"/>
      <c r="F120" s="20"/>
      <c r="G120" s="20"/>
      <c r="H120" s="20"/>
      <c r="I120" s="19"/>
      <c r="T120" s="4"/>
      <c r="U120" s="4"/>
      <c r="V120" s="4"/>
      <c r="W120" s="4"/>
      <c r="Y120" s="2"/>
    </row>
    <row r="121" spans="1:25" ht="24.95" customHeight="1">
      <c r="A121" s="19" t="s">
        <v>431</v>
      </c>
      <c r="B121" s="19" t="s">
        <v>524</v>
      </c>
      <c r="C121" s="18">
        <v>1</v>
      </c>
      <c r="D121" s="18" t="s">
        <v>405</v>
      </c>
      <c r="E121" s="20"/>
      <c r="F121" s="20"/>
      <c r="G121" s="20"/>
      <c r="H121" s="20"/>
      <c r="I121" s="19"/>
      <c r="T121" s="4"/>
      <c r="U121" s="4"/>
      <c r="V121" s="4"/>
      <c r="W121" s="4"/>
      <c r="Y121" s="2"/>
    </row>
    <row r="122" spans="1:25" ht="24.95" customHeight="1">
      <c r="A122" s="19" t="s">
        <v>256</v>
      </c>
      <c r="B122" s="19" t="s">
        <v>1041</v>
      </c>
      <c r="C122" s="18">
        <v>1</v>
      </c>
      <c r="D122" s="18" t="s">
        <v>405</v>
      </c>
      <c r="E122" s="20"/>
      <c r="F122" s="20"/>
      <c r="G122" s="20"/>
      <c r="H122" s="20"/>
      <c r="I122" s="19"/>
      <c r="T122" s="4"/>
      <c r="U122" s="4"/>
      <c r="V122" s="4"/>
      <c r="W122" s="4"/>
      <c r="Y122" s="2"/>
    </row>
    <row r="123" spans="1:25" ht="24.95" customHeight="1">
      <c r="A123" s="19" t="s">
        <v>593</v>
      </c>
      <c r="B123" s="19" t="s">
        <v>524</v>
      </c>
      <c r="C123" s="18">
        <v>1</v>
      </c>
      <c r="D123" s="18" t="s">
        <v>405</v>
      </c>
      <c r="E123" s="20"/>
      <c r="F123" s="20"/>
      <c r="G123" s="20"/>
      <c r="H123" s="20"/>
      <c r="I123" s="19"/>
      <c r="T123" s="4"/>
      <c r="U123" s="4"/>
      <c r="V123" s="4"/>
      <c r="W123" s="4"/>
      <c r="Y123" s="2"/>
    </row>
    <row r="124" spans="1:25" ht="24.95" customHeight="1">
      <c r="A124" s="19" t="s">
        <v>465</v>
      </c>
      <c r="B124" s="19" t="s">
        <v>1041</v>
      </c>
      <c r="C124" s="18">
        <v>1</v>
      </c>
      <c r="D124" s="18" t="s">
        <v>405</v>
      </c>
      <c r="E124" s="20"/>
      <c r="F124" s="20"/>
      <c r="G124" s="20"/>
      <c r="H124" s="20"/>
      <c r="I124" s="19"/>
      <c r="T124" s="4"/>
      <c r="U124" s="4"/>
      <c r="V124" s="4"/>
      <c r="W124" s="4"/>
      <c r="Y124" s="2"/>
    </row>
    <row r="125" spans="1:25" ht="24.95" customHeight="1">
      <c r="A125" s="19" t="s">
        <v>351</v>
      </c>
      <c r="B125" s="19" t="s">
        <v>524</v>
      </c>
      <c r="C125" s="18">
        <v>1</v>
      </c>
      <c r="D125" s="18" t="s">
        <v>405</v>
      </c>
      <c r="E125" s="20"/>
      <c r="F125" s="20"/>
      <c r="G125" s="20"/>
      <c r="H125" s="20"/>
      <c r="I125" s="19"/>
      <c r="T125" s="4"/>
      <c r="U125" s="4"/>
      <c r="V125" s="4"/>
      <c r="W125" s="4"/>
      <c r="Y125" s="2"/>
    </row>
    <row r="126" spans="1:25" ht="24.95" customHeight="1">
      <c r="A126" s="19" t="s">
        <v>839</v>
      </c>
      <c r="B126" s="19" t="s">
        <v>717</v>
      </c>
      <c r="C126" s="18">
        <v>1</v>
      </c>
      <c r="D126" s="18" t="s">
        <v>493</v>
      </c>
      <c r="E126" s="20"/>
      <c r="F126" s="20"/>
      <c r="G126" s="20"/>
      <c r="H126" s="20"/>
      <c r="I126" s="19"/>
      <c r="T126" s="4"/>
      <c r="U126" s="4"/>
      <c r="V126" s="4"/>
      <c r="W126" s="4"/>
      <c r="Y126" s="2"/>
    </row>
    <row r="127" spans="1:25" ht="24.95" customHeight="1">
      <c r="A127" s="19" t="s">
        <v>949</v>
      </c>
      <c r="B127" s="19" t="s">
        <v>906</v>
      </c>
      <c r="C127" s="18">
        <v>1</v>
      </c>
      <c r="D127" s="18" t="s">
        <v>493</v>
      </c>
      <c r="E127" s="20"/>
      <c r="F127" s="20"/>
      <c r="G127" s="20"/>
      <c r="H127" s="20"/>
      <c r="I127" s="19"/>
      <c r="T127" s="4"/>
      <c r="U127" s="4"/>
      <c r="V127" s="4"/>
      <c r="W127" s="4"/>
      <c r="Y127" s="2"/>
    </row>
    <row r="128" spans="1:25" ht="24.95" customHeight="1">
      <c r="A128" s="19" t="s">
        <v>215</v>
      </c>
      <c r="B128" s="19" t="s">
        <v>1072</v>
      </c>
      <c r="C128" s="18">
        <v>1</v>
      </c>
      <c r="D128" s="18" t="s">
        <v>493</v>
      </c>
      <c r="E128" s="20"/>
      <c r="F128" s="20"/>
      <c r="G128" s="20"/>
      <c r="H128" s="20"/>
      <c r="I128" s="19"/>
      <c r="T128" s="4"/>
      <c r="U128" s="4"/>
      <c r="V128" s="4"/>
      <c r="W128" s="4"/>
      <c r="Y128" s="2"/>
    </row>
    <row r="129" spans="1:25" ht="24.95" customHeight="1">
      <c r="A129" s="19" t="s">
        <v>533</v>
      </c>
      <c r="B129" s="19" t="s">
        <v>733</v>
      </c>
      <c r="C129" s="18">
        <v>1</v>
      </c>
      <c r="D129" s="18" t="s">
        <v>493</v>
      </c>
      <c r="E129" s="20"/>
      <c r="F129" s="20"/>
      <c r="G129" s="20"/>
      <c r="H129" s="20"/>
      <c r="I129" s="19"/>
      <c r="T129" s="4"/>
      <c r="U129" s="4"/>
      <c r="V129" s="4"/>
      <c r="W129" s="4"/>
      <c r="Y129" s="2"/>
    </row>
    <row r="130" spans="1:25" ht="24.95" customHeight="1">
      <c r="A130" s="19" t="s">
        <v>659</v>
      </c>
      <c r="B130" s="19" t="s">
        <v>562</v>
      </c>
      <c r="C130" s="18">
        <v>1</v>
      </c>
      <c r="D130" s="18" t="s">
        <v>493</v>
      </c>
      <c r="E130" s="20"/>
      <c r="F130" s="20"/>
      <c r="G130" s="20"/>
      <c r="H130" s="20"/>
      <c r="I130" s="19"/>
      <c r="T130" s="4"/>
      <c r="U130" s="4"/>
      <c r="V130" s="4"/>
      <c r="W130" s="4"/>
      <c r="Y130" s="2"/>
    </row>
    <row r="131" spans="1:25" ht="24.95" customHeight="1">
      <c r="A131" s="19" t="s">
        <v>1112</v>
      </c>
      <c r="B131" s="19" t="s">
        <v>1117</v>
      </c>
      <c r="C131" s="18">
        <v>1</v>
      </c>
      <c r="D131" s="18" t="s">
        <v>716</v>
      </c>
      <c r="E131" s="20"/>
      <c r="F131" s="20"/>
      <c r="G131" s="20"/>
      <c r="H131" s="20"/>
      <c r="I131" s="19"/>
      <c r="T131" s="4"/>
      <c r="U131" s="4"/>
      <c r="V131" s="4"/>
      <c r="W131" s="4"/>
      <c r="Y131" s="2"/>
    </row>
    <row r="132" spans="1:25" ht="24.95" customHeight="1">
      <c r="A132" s="19" t="s">
        <v>516</v>
      </c>
      <c r="B132" s="19" t="s">
        <v>1117</v>
      </c>
      <c r="C132" s="18">
        <v>1</v>
      </c>
      <c r="D132" s="18" t="s">
        <v>716</v>
      </c>
      <c r="E132" s="20"/>
      <c r="F132" s="20"/>
      <c r="G132" s="20"/>
      <c r="H132" s="20"/>
      <c r="I132" s="19"/>
      <c r="T132" s="4"/>
      <c r="U132" s="4"/>
      <c r="V132" s="4"/>
      <c r="W132" s="4"/>
      <c r="Y132" s="2"/>
    </row>
    <row r="133" spans="1:25" ht="24.95" customHeight="1">
      <c r="A133" s="19" t="s">
        <v>939</v>
      </c>
      <c r="B133" s="19" t="s">
        <v>21</v>
      </c>
      <c r="C133" s="18">
        <v>1</v>
      </c>
      <c r="D133" s="18" t="s">
        <v>716</v>
      </c>
      <c r="E133" s="20"/>
      <c r="F133" s="20"/>
      <c r="G133" s="20"/>
      <c r="H133" s="20"/>
      <c r="I133" s="19"/>
      <c r="T133" s="4"/>
      <c r="U133" s="4"/>
      <c r="V133" s="4"/>
      <c r="W133" s="4"/>
      <c r="Y133" s="2"/>
    </row>
    <row r="134" spans="1:25" ht="24.95" customHeight="1">
      <c r="A134" s="19" t="s">
        <v>982</v>
      </c>
      <c r="B134" s="19" t="s">
        <v>395</v>
      </c>
      <c r="C134" s="18">
        <v>1</v>
      </c>
      <c r="D134" s="18" t="s">
        <v>716</v>
      </c>
      <c r="E134" s="20"/>
      <c r="F134" s="20"/>
      <c r="G134" s="20"/>
      <c r="H134" s="20"/>
      <c r="I134" s="19"/>
      <c r="T134" s="4"/>
      <c r="U134" s="4"/>
      <c r="V134" s="4"/>
      <c r="W134" s="4"/>
      <c r="Y134" s="2"/>
    </row>
    <row r="135" spans="1:25" ht="24.95" customHeight="1">
      <c r="A135" s="19" t="s">
        <v>881</v>
      </c>
      <c r="B135" s="19" t="s">
        <v>1053</v>
      </c>
      <c r="C135" s="18">
        <v>1</v>
      </c>
      <c r="D135" s="18" t="s">
        <v>716</v>
      </c>
      <c r="E135" s="20"/>
      <c r="F135" s="20"/>
      <c r="G135" s="20"/>
      <c r="H135" s="20"/>
      <c r="I135" s="19"/>
      <c r="T135" s="4"/>
      <c r="U135" s="4"/>
      <c r="V135" s="4"/>
      <c r="W135" s="4"/>
      <c r="Y135" s="2"/>
    </row>
    <row r="136" spans="1:25" ht="24.95" customHeight="1">
      <c r="A136" s="19" t="s">
        <v>886</v>
      </c>
      <c r="B136" s="19" t="s">
        <v>870</v>
      </c>
      <c r="C136" s="18">
        <v>1</v>
      </c>
      <c r="D136" s="18" t="s">
        <v>1102</v>
      </c>
      <c r="E136" s="20"/>
      <c r="F136" s="20"/>
      <c r="G136" s="20"/>
      <c r="H136" s="20"/>
      <c r="I136" s="19"/>
      <c r="T136" s="4"/>
      <c r="U136" s="4"/>
      <c r="V136" s="4"/>
      <c r="W136" s="4"/>
      <c r="Y136" s="2"/>
    </row>
    <row r="137" spans="1:25" ht="24.95" customHeight="1">
      <c r="A137" s="19" t="s">
        <v>484</v>
      </c>
      <c r="B137" s="19" t="s">
        <v>520</v>
      </c>
      <c r="C137" s="18">
        <v>1</v>
      </c>
      <c r="D137" s="18" t="s">
        <v>937</v>
      </c>
      <c r="E137" s="20"/>
      <c r="F137" s="20"/>
      <c r="G137" s="20"/>
      <c r="H137" s="20"/>
      <c r="I137" s="19"/>
      <c r="T137" s="4"/>
      <c r="U137" s="4"/>
      <c r="V137" s="4"/>
      <c r="W137" s="4"/>
      <c r="Y137" s="2"/>
    </row>
    <row r="138" spans="1:25" ht="24.95" customHeight="1">
      <c r="A138" s="19" t="s">
        <v>485</v>
      </c>
      <c r="B138" s="19" t="s">
        <v>1107</v>
      </c>
      <c r="C138" s="18">
        <v>1</v>
      </c>
      <c r="D138" s="18" t="s">
        <v>937</v>
      </c>
      <c r="E138" s="20"/>
      <c r="F138" s="20"/>
      <c r="G138" s="20"/>
      <c r="H138" s="20"/>
      <c r="I138" s="19"/>
      <c r="T138" s="4"/>
      <c r="U138" s="4"/>
      <c r="V138" s="4"/>
      <c r="W138" s="4"/>
      <c r="Y138" s="2"/>
    </row>
    <row r="139" spans="1:25" ht="24.95" customHeight="1">
      <c r="A139" s="19" t="s">
        <v>618</v>
      </c>
      <c r="B139" s="19" t="s">
        <v>1073</v>
      </c>
      <c r="C139" s="18">
        <v>1</v>
      </c>
      <c r="D139" s="18" t="s">
        <v>937</v>
      </c>
      <c r="E139" s="20"/>
      <c r="F139" s="20"/>
      <c r="G139" s="20"/>
      <c r="H139" s="20"/>
      <c r="I139" s="19"/>
      <c r="T139" s="4"/>
      <c r="U139" s="4"/>
      <c r="V139" s="4"/>
      <c r="W139" s="4"/>
      <c r="Y139" s="2"/>
    </row>
    <row r="140" spans="1:25" ht="24.95" customHeight="1">
      <c r="A140" s="19" t="s">
        <v>198</v>
      </c>
      <c r="B140" s="19" t="s">
        <v>559</v>
      </c>
      <c r="C140" s="18">
        <v>1</v>
      </c>
      <c r="D140" s="18" t="s">
        <v>937</v>
      </c>
      <c r="E140" s="20"/>
      <c r="F140" s="20"/>
      <c r="G140" s="20"/>
      <c r="H140" s="20"/>
      <c r="I140" s="19"/>
      <c r="T140" s="4"/>
      <c r="U140" s="4"/>
      <c r="V140" s="4"/>
      <c r="W140" s="4"/>
      <c r="Y140" s="2"/>
    </row>
    <row r="141" spans="1:25" ht="24.95" customHeight="1">
      <c r="A141" s="19" t="s">
        <v>987</v>
      </c>
      <c r="B141" s="19" t="s">
        <v>412</v>
      </c>
      <c r="C141" s="18">
        <v>1</v>
      </c>
      <c r="D141" s="18" t="s">
        <v>937</v>
      </c>
      <c r="E141" s="20"/>
      <c r="F141" s="20"/>
      <c r="G141" s="20"/>
      <c r="H141" s="20"/>
      <c r="I141" s="19"/>
      <c r="T141" s="4"/>
      <c r="U141" s="4"/>
      <c r="V141" s="4"/>
      <c r="W141" s="4"/>
      <c r="Y141" s="2"/>
    </row>
    <row r="142" spans="1:25" ht="24.95" customHeight="1">
      <c r="A142" s="19" t="s">
        <v>84</v>
      </c>
      <c r="B142" s="19" t="s">
        <v>639</v>
      </c>
      <c r="C142" s="18">
        <v>1</v>
      </c>
      <c r="D142" s="18" t="s">
        <v>1028</v>
      </c>
      <c r="E142" s="20"/>
      <c r="F142" s="20"/>
      <c r="G142" s="20"/>
      <c r="H142" s="20"/>
      <c r="I142" s="19"/>
      <c r="T142" s="4"/>
      <c r="U142" s="4"/>
      <c r="V142" s="4"/>
      <c r="W142" s="4"/>
      <c r="Y142" s="2"/>
    </row>
    <row r="143" spans="1:25" ht="24.95" customHeight="1">
      <c r="A143" s="19" t="s">
        <v>188</v>
      </c>
      <c r="B143" s="19" t="s">
        <v>1085</v>
      </c>
      <c r="C143" s="18">
        <v>1</v>
      </c>
      <c r="D143" s="18" t="s">
        <v>1028</v>
      </c>
      <c r="E143" s="20"/>
      <c r="F143" s="20"/>
      <c r="G143" s="20"/>
      <c r="H143" s="20"/>
      <c r="I143" s="19"/>
      <c r="T143" s="4"/>
      <c r="U143" s="4"/>
      <c r="V143" s="4"/>
      <c r="W143" s="4"/>
      <c r="Y143" s="2"/>
    </row>
    <row r="144" spans="1:25" ht="24.95" customHeight="1">
      <c r="A144" s="19" t="s">
        <v>379</v>
      </c>
      <c r="B144" s="19" t="s">
        <v>902</v>
      </c>
      <c r="C144" s="18">
        <v>1</v>
      </c>
      <c r="D144" s="18" t="s">
        <v>1028</v>
      </c>
      <c r="E144" s="20"/>
      <c r="F144" s="20"/>
      <c r="G144" s="20"/>
      <c r="H144" s="20"/>
      <c r="I144" s="19"/>
      <c r="T144" s="4"/>
      <c r="U144" s="4"/>
      <c r="V144" s="4"/>
      <c r="W144" s="4"/>
      <c r="Y144" s="2"/>
    </row>
    <row r="145" spans="1:25" ht="24.95" customHeight="1">
      <c r="A145" s="19" t="s">
        <v>632</v>
      </c>
      <c r="B145" s="19" t="s">
        <v>894</v>
      </c>
      <c r="C145" s="18">
        <v>1</v>
      </c>
      <c r="D145" s="18" t="s">
        <v>1028</v>
      </c>
      <c r="E145" s="20"/>
      <c r="F145" s="20"/>
      <c r="G145" s="20"/>
      <c r="H145" s="20"/>
      <c r="I145" s="19"/>
      <c r="T145" s="4"/>
      <c r="U145" s="4"/>
      <c r="V145" s="4"/>
      <c r="W145" s="4"/>
      <c r="Y145" s="2"/>
    </row>
    <row r="146" spans="1:25" ht="24.95" customHeight="1">
      <c r="A146" s="19" t="s">
        <v>1096</v>
      </c>
      <c r="B146" s="19" t="s">
        <v>388</v>
      </c>
      <c r="C146" s="18">
        <v>1</v>
      </c>
      <c r="D146" s="18" t="s">
        <v>1028</v>
      </c>
      <c r="E146" s="20"/>
      <c r="F146" s="20"/>
      <c r="G146" s="20"/>
      <c r="H146" s="20"/>
      <c r="I146" s="19"/>
      <c r="T146" s="4"/>
      <c r="U146" s="4"/>
      <c r="V146" s="4"/>
      <c r="W146" s="4"/>
      <c r="Y146" s="2"/>
    </row>
    <row r="147" spans="1:25" ht="24.95" customHeight="1">
      <c r="A147" s="19" t="s">
        <v>747</v>
      </c>
      <c r="B147" s="19" t="s">
        <v>388</v>
      </c>
      <c r="C147" s="18">
        <v>1</v>
      </c>
      <c r="D147" s="18" t="s">
        <v>1028</v>
      </c>
      <c r="E147" s="20"/>
      <c r="F147" s="20"/>
      <c r="G147" s="20"/>
      <c r="H147" s="20"/>
      <c r="I147" s="19"/>
      <c r="T147" s="4"/>
      <c r="U147" s="4"/>
      <c r="V147" s="4"/>
      <c r="W147" s="4"/>
      <c r="Y147" s="2"/>
    </row>
    <row r="148" spans="1:25" ht="24.95" customHeight="1">
      <c r="A148" s="19" t="s">
        <v>96</v>
      </c>
      <c r="B148" s="19" t="s">
        <v>565</v>
      </c>
      <c r="C148" s="18">
        <v>1</v>
      </c>
      <c r="D148" s="18" t="s">
        <v>534</v>
      </c>
      <c r="E148" s="20"/>
      <c r="F148" s="20"/>
      <c r="G148" s="20"/>
      <c r="H148" s="20"/>
      <c r="I148" s="19"/>
      <c r="T148" s="4"/>
      <c r="U148" s="4"/>
      <c r="V148" s="4"/>
      <c r="W148" s="4"/>
      <c r="Y148" s="2"/>
    </row>
    <row r="149" spans="1:25" ht="24.95" customHeight="1">
      <c r="A149" s="19" t="s">
        <v>47</v>
      </c>
      <c r="B149" s="19" t="s">
        <v>676</v>
      </c>
      <c r="C149" s="18">
        <v>1</v>
      </c>
      <c r="D149" s="18" t="s">
        <v>534</v>
      </c>
      <c r="E149" s="20"/>
      <c r="F149" s="20"/>
      <c r="G149" s="20"/>
      <c r="H149" s="20"/>
      <c r="I149" s="19"/>
      <c r="T149" s="4"/>
      <c r="U149" s="4"/>
      <c r="V149" s="4"/>
      <c r="W149" s="4"/>
      <c r="Y149" s="2"/>
    </row>
    <row r="150" spans="1:25" ht="24.95" customHeight="1">
      <c r="A150" s="19" t="s">
        <v>191</v>
      </c>
      <c r="B150" s="19" t="s">
        <v>460</v>
      </c>
      <c r="C150" s="18">
        <v>1</v>
      </c>
      <c r="D150" s="18" t="s">
        <v>746</v>
      </c>
      <c r="E150" s="20"/>
      <c r="F150" s="20"/>
      <c r="G150" s="20"/>
      <c r="H150" s="20"/>
      <c r="I150" s="19"/>
      <c r="T150" s="4"/>
      <c r="U150" s="4"/>
      <c r="V150" s="4"/>
      <c r="W150" s="4"/>
      <c r="Y150" s="2"/>
    </row>
    <row r="151" spans="1:25" ht="24.95" customHeight="1">
      <c r="A151" s="19" t="s">
        <v>306</v>
      </c>
      <c r="B151" s="19" t="s">
        <v>739</v>
      </c>
      <c r="C151" s="18">
        <v>1</v>
      </c>
      <c r="D151" s="18" t="s">
        <v>405</v>
      </c>
      <c r="E151" s="20"/>
      <c r="F151" s="20"/>
      <c r="G151" s="20"/>
      <c r="H151" s="20"/>
      <c r="I151" s="19"/>
      <c r="T151" s="4"/>
      <c r="U151" s="4"/>
      <c r="V151" s="4"/>
      <c r="W151" s="4"/>
      <c r="Y151" s="2"/>
    </row>
    <row r="152" spans="1:25" ht="24.95" customHeight="1">
      <c r="A152" s="19" t="s">
        <v>335</v>
      </c>
      <c r="B152" s="19" t="s">
        <v>1117</v>
      </c>
      <c r="C152" s="18">
        <v>1</v>
      </c>
      <c r="D152" s="18" t="s">
        <v>405</v>
      </c>
      <c r="E152" s="20"/>
      <c r="F152" s="20"/>
      <c r="G152" s="20"/>
      <c r="H152" s="20"/>
      <c r="I152" s="19"/>
      <c r="T152" s="4"/>
      <c r="U152" s="4"/>
      <c r="V152" s="4"/>
      <c r="W152" s="4"/>
      <c r="Y152" s="2"/>
    </row>
    <row r="153" spans="1:25" ht="24.95" customHeight="1">
      <c r="A153" s="19" t="s">
        <v>1027</v>
      </c>
      <c r="B153" s="19" t="s">
        <v>1117</v>
      </c>
      <c r="C153" s="18">
        <v>1</v>
      </c>
      <c r="D153" s="18" t="s">
        <v>405</v>
      </c>
      <c r="E153" s="20"/>
      <c r="F153" s="20"/>
      <c r="G153" s="20"/>
      <c r="H153" s="20"/>
      <c r="I153" s="19"/>
      <c r="T153" s="4"/>
      <c r="U153" s="4"/>
      <c r="V153" s="4"/>
      <c r="W153" s="4"/>
      <c r="Y153" s="2"/>
    </row>
    <row r="154" spans="1:25" ht="24.95" customHeight="1">
      <c r="A154" s="19" t="s">
        <v>679</v>
      </c>
      <c r="B154" s="19" t="s">
        <v>86</v>
      </c>
      <c r="C154" s="18">
        <v>1</v>
      </c>
      <c r="D154" s="18" t="s">
        <v>405</v>
      </c>
      <c r="E154" s="20"/>
      <c r="F154" s="20"/>
      <c r="G154" s="20"/>
      <c r="H154" s="20"/>
      <c r="I154" s="19"/>
      <c r="T154" s="4"/>
      <c r="U154" s="4"/>
      <c r="V154" s="4"/>
      <c r="W154" s="4"/>
      <c r="Y154" s="2"/>
    </row>
    <row r="155" spans="1:25" ht="24.95" customHeight="1">
      <c r="A155" s="19" t="s">
        <v>656</v>
      </c>
      <c r="B155" s="19" t="s">
        <v>385</v>
      </c>
      <c r="C155" s="18">
        <v>1</v>
      </c>
      <c r="D155" s="18" t="s">
        <v>1102</v>
      </c>
      <c r="E155" s="20"/>
      <c r="F155" s="20"/>
      <c r="G155" s="20"/>
      <c r="H155" s="20"/>
      <c r="I155" s="19"/>
      <c r="T155" s="4"/>
      <c r="U155" s="4"/>
      <c r="V155" s="4"/>
      <c r="W155" s="4"/>
      <c r="Y155" s="2"/>
    </row>
    <row r="156" spans="1:25" ht="24.95" customHeight="1">
      <c r="A156" s="19" t="s">
        <v>728</v>
      </c>
      <c r="B156" s="19" t="s">
        <v>91</v>
      </c>
      <c r="C156" s="18">
        <v>1</v>
      </c>
      <c r="D156" s="18" t="s">
        <v>1102</v>
      </c>
      <c r="E156" s="20"/>
      <c r="F156" s="20"/>
      <c r="G156" s="20"/>
      <c r="H156" s="20"/>
      <c r="I156" s="19"/>
      <c r="T156" s="4"/>
      <c r="U156" s="4"/>
      <c r="V156" s="4"/>
      <c r="W156" s="4"/>
      <c r="Y156" s="2"/>
    </row>
    <row r="157" spans="1:25" ht="24.95" customHeight="1">
      <c r="A157" s="19" t="s">
        <v>655</v>
      </c>
      <c r="B157" s="19" t="s">
        <v>540</v>
      </c>
      <c r="C157" s="18">
        <v>1</v>
      </c>
      <c r="D157" s="18" t="s">
        <v>444</v>
      </c>
      <c r="E157" s="20"/>
      <c r="F157" s="20"/>
      <c r="G157" s="20"/>
      <c r="H157" s="20"/>
      <c r="I157" s="19"/>
      <c r="T157" s="4"/>
      <c r="U157" s="4"/>
      <c r="V157" s="4"/>
      <c r="W157" s="4"/>
      <c r="Y157" s="2"/>
    </row>
    <row r="158" spans="1:25" ht="24.95" customHeight="1">
      <c r="A158" s="19" t="s">
        <v>962</v>
      </c>
      <c r="B158" s="19" t="s">
        <v>841</v>
      </c>
      <c r="C158" s="18">
        <v>1</v>
      </c>
      <c r="D158" s="18" t="s">
        <v>1102</v>
      </c>
      <c r="E158" s="20"/>
      <c r="F158" s="20"/>
      <c r="G158" s="20"/>
      <c r="H158" s="20"/>
      <c r="I158" s="19"/>
      <c r="T158" s="4"/>
      <c r="U158" s="4"/>
      <c r="V158" s="4"/>
      <c r="W158" s="4"/>
      <c r="Y158" s="2"/>
    </row>
    <row r="159" spans="1:25" ht="24.95" customHeight="1">
      <c r="A159" s="19" t="s">
        <v>1078</v>
      </c>
      <c r="B159" s="19" t="s">
        <v>1117</v>
      </c>
      <c r="C159" s="18">
        <v>1</v>
      </c>
      <c r="D159" s="18" t="s">
        <v>493</v>
      </c>
      <c r="E159" s="20"/>
      <c r="F159" s="20"/>
      <c r="G159" s="20"/>
      <c r="H159" s="20"/>
      <c r="I159" s="19"/>
      <c r="T159" s="4"/>
      <c r="U159" s="4"/>
      <c r="V159" s="4"/>
      <c r="W159" s="4"/>
      <c r="Y159" s="2"/>
    </row>
    <row r="160" spans="1:25" ht="24.95" customHeight="1">
      <c r="A160" s="19" t="s">
        <v>629</v>
      </c>
      <c r="B160" s="19" t="s">
        <v>1018</v>
      </c>
      <c r="C160" s="18">
        <v>1</v>
      </c>
      <c r="D160" s="18" t="s">
        <v>493</v>
      </c>
      <c r="E160" s="20"/>
      <c r="F160" s="20"/>
      <c r="G160" s="20"/>
      <c r="H160" s="20"/>
      <c r="I160" s="19"/>
      <c r="T160" s="4"/>
      <c r="U160" s="4"/>
      <c r="V160" s="4"/>
      <c r="W160" s="4"/>
      <c r="Y160" s="2"/>
    </row>
    <row r="161" spans="1:25" ht="24.95" customHeight="1">
      <c r="A161" s="19" t="s">
        <v>468</v>
      </c>
      <c r="B161" s="19" t="s">
        <v>1117</v>
      </c>
      <c r="C161" s="18">
        <v>1</v>
      </c>
      <c r="D161" s="18" t="s">
        <v>493</v>
      </c>
      <c r="E161" s="20"/>
      <c r="F161" s="20"/>
      <c r="G161" s="20"/>
      <c r="H161" s="20"/>
      <c r="I161" s="19"/>
      <c r="T161" s="4"/>
      <c r="U161" s="4"/>
      <c r="V161" s="4"/>
      <c r="W161" s="4"/>
      <c r="Y161" s="2"/>
    </row>
    <row r="162" spans="1:25" ht="24.95" customHeight="1">
      <c r="A162" s="19" t="s">
        <v>539</v>
      </c>
      <c r="B162" s="19" t="s">
        <v>620</v>
      </c>
      <c r="C162" s="18">
        <v>1</v>
      </c>
      <c r="D162" s="18" t="s">
        <v>493</v>
      </c>
      <c r="E162" s="20"/>
      <c r="F162" s="20"/>
      <c r="G162" s="20"/>
      <c r="H162" s="20"/>
      <c r="I162" s="19"/>
      <c r="T162" s="4"/>
      <c r="U162" s="4"/>
      <c r="V162" s="4"/>
      <c r="W162" s="4"/>
      <c r="Y162" s="2"/>
    </row>
    <row r="163" spans="1:25" ht="24.95" customHeight="1">
      <c r="A163" s="19" t="s">
        <v>352</v>
      </c>
      <c r="B163" s="19" t="s">
        <v>1117</v>
      </c>
      <c r="C163" s="18">
        <v>1</v>
      </c>
      <c r="D163" s="18" t="s">
        <v>493</v>
      </c>
      <c r="E163" s="20"/>
      <c r="F163" s="20"/>
      <c r="G163" s="20"/>
      <c r="H163" s="20"/>
      <c r="I163" s="19"/>
      <c r="T163" s="4"/>
      <c r="U163" s="4"/>
      <c r="V163" s="4"/>
      <c r="W163" s="4"/>
      <c r="Y163" s="2"/>
    </row>
    <row r="164" spans="1:25" ht="24.95" customHeight="1">
      <c r="A164" s="19" t="s">
        <v>914</v>
      </c>
      <c r="B164" s="19" t="s">
        <v>259</v>
      </c>
      <c r="C164" s="18">
        <v>1</v>
      </c>
      <c r="D164" s="18" t="s">
        <v>493</v>
      </c>
      <c r="E164" s="20"/>
      <c r="F164" s="20"/>
      <c r="G164" s="20"/>
      <c r="H164" s="20"/>
      <c r="I164" s="19"/>
      <c r="T164" s="4"/>
      <c r="U164" s="4"/>
      <c r="V164" s="4"/>
      <c r="W164" s="4"/>
      <c r="Y164" s="2"/>
    </row>
    <row r="165" spans="1:25" ht="24.95" customHeight="1">
      <c r="A165" s="19" t="s">
        <v>957</v>
      </c>
      <c r="B165" s="19" t="s">
        <v>56</v>
      </c>
      <c r="C165" s="18">
        <v>1</v>
      </c>
      <c r="D165" s="18" t="s">
        <v>1102</v>
      </c>
      <c r="E165" s="20"/>
      <c r="F165" s="20"/>
      <c r="G165" s="20"/>
      <c r="H165" s="20"/>
      <c r="I165" s="19"/>
      <c r="T165" s="4"/>
      <c r="U165" s="4"/>
      <c r="V165" s="4"/>
      <c r="W165" s="4"/>
      <c r="Y165" s="2"/>
    </row>
    <row r="166" spans="1:25" ht="24.95" customHeight="1">
      <c r="A166" s="19" t="s">
        <v>1040</v>
      </c>
      <c r="B166" s="19" t="s">
        <v>900</v>
      </c>
      <c r="C166" s="18">
        <v>1</v>
      </c>
      <c r="D166" s="18" t="s">
        <v>1102</v>
      </c>
      <c r="E166" s="20"/>
      <c r="F166" s="20"/>
      <c r="G166" s="20"/>
      <c r="H166" s="20"/>
      <c r="I166" s="19"/>
      <c r="T166" s="4"/>
      <c r="U166" s="4"/>
      <c r="V166" s="4"/>
      <c r="W166" s="4"/>
      <c r="Y166" s="2"/>
    </row>
    <row r="167" spans="1:25" ht="24.95" customHeight="1">
      <c r="A167" s="19" t="s">
        <v>1022</v>
      </c>
      <c r="B167" s="19" t="s">
        <v>179</v>
      </c>
      <c r="C167" s="18">
        <v>1</v>
      </c>
      <c r="D167" s="18" t="s">
        <v>1102</v>
      </c>
      <c r="E167" s="20"/>
      <c r="F167" s="20"/>
      <c r="G167" s="20"/>
      <c r="H167" s="20"/>
      <c r="I167" s="19"/>
      <c r="T167" s="4"/>
      <c r="U167" s="4"/>
      <c r="V167" s="4"/>
      <c r="W167" s="4"/>
      <c r="Y167" s="2"/>
    </row>
    <row r="168" spans="1:25" ht="24.95" customHeight="1">
      <c r="A168" s="19" t="s">
        <v>695</v>
      </c>
      <c r="B168" s="19" t="s">
        <v>464</v>
      </c>
      <c r="C168" s="18">
        <v>1</v>
      </c>
      <c r="D168" s="18" t="s">
        <v>681</v>
      </c>
      <c r="E168" s="20"/>
      <c r="F168" s="20"/>
      <c r="G168" s="20"/>
      <c r="H168" s="20"/>
      <c r="I168" s="19"/>
      <c r="T168" s="4"/>
      <c r="U168" s="4"/>
      <c r="V168" s="4"/>
      <c r="W168" s="4"/>
      <c r="Y168" s="2"/>
    </row>
    <row r="169" spans="1:25" ht="24.95" customHeight="1">
      <c r="A169" s="19" t="s">
        <v>587</v>
      </c>
      <c r="B169" s="19" t="s">
        <v>642</v>
      </c>
      <c r="C169" s="18">
        <v>1</v>
      </c>
      <c r="D169" s="18" t="s">
        <v>681</v>
      </c>
      <c r="E169" s="20"/>
      <c r="F169" s="20"/>
      <c r="G169" s="20"/>
      <c r="H169" s="20"/>
      <c r="I169" s="19"/>
      <c r="T169" s="4"/>
      <c r="U169" s="4"/>
      <c r="V169" s="4"/>
      <c r="W169" s="4"/>
      <c r="Y169" s="2"/>
    </row>
    <row r="170" spans="1:25" ht="24.95" customHeight="1">
      <c r="A170" s="19" t="s">
        <v>621</v>
      </c>
      <c r="B170" s="19" t="s">
        <v>1025</v>
      </c>
      <c r="C170" s="18">
        <v>1</v>
      </c>
      <c r="D170" s="18" t="s">
        <v>681</v>
      </c>
      <c r="E170" s="20"/>
      <c r="F170" s="20"/>
      <c r="G170" s="20"/>
      <c r="H170" s="20"/>
      <c r="I170" s="19"/>
      <c r="T170" s="4"/>
      <c r="U170" s="4"/>
      <c r="V170" s="4"/>
      <c r="W170" s="4"/>
      <c r="Y170" s="2"/>
    </row>
    <row r="171" spans="1:25" ht="24.95" customHeight="1">
      <c r="A171" s="19" t="s">
        <v>302</v>
      </c>
      <c r="B171" s="19" t="s">
        <v>1117</v>
      </c>
      <c r="C171" s="18">
        <v>0</v>
      </c>
      <c r="D171" s="18" t="s">
        <v>681</v>
      </c>
      <c r="E171" s="20"/>
      <c r="F171" s="20"/>
      <c r="G171" s="20"/>
      <c r="H171" s="20"/>
      <c r="I171" s="19"/>
      <c r="T171" s="4"/>
      <c r="U171" s="4"/>
      <c r="V171" s="4"/>
      <c r="W171" s="4"/>
      <c r="Y171" s="2"/>
    </row>
    <row r="172" spans="1:25" ht="24.95" customHeight="1">
      <c r="A172" s="19" t="s">
        <v>253</v>
      </c>
      <c r="B172" s="19" t="s">
        <v>464</v>
      </c>
      <c r="C172" s="18">
        <v>1</v>
      </c>
      <c r="D172" s="18" t="s">
        <v>681</v>
      </c>
      <c r="E172" s="20"/>
      <c r="F172" s="20"/>
      <c r="G172" s="20"/>
      <c r="H172" s="20"/>
      <c r="I172" s="19"/>
      <c r="T172" s="4"/>
      <c r="U172" s="4"/>
      <c r="V172" s="4"/>
      <c r="W172" s="4"/>
      <c r="Y172" s="2"/>
    </row>
    <row r="173" spans="1:25" ht="24.95" customHeight="1">
      <c r="A173" s="19" t="s">
        <v>806</v>
      </c>
      <c r="B173" s="19" t="s">
        <v>642</v>
      </c>
      <c r="C173" s="18">
        <v>1</v>
      </c>
      <c r="D173" s="18" t="s">
        <v>681</v>
      </c>
      <c r="E173" s="20"/>
      <c r="F173" s="20"/>
      <c r="G173" s="20"/>
      <c r="H173" s="20"/>
      <c r="I173" s="19"/>
      <c r="T173" s="4"/>
      <c r="U173" s="4"/>
      <c r="V173" s="4"/>
      <c r="W173" s="4"/>
      <c r="Y173" s="2"/>
    </row>
    <row r="174" spans="1:25" ht="24.95" customHeight="1">
      <c r="A174" s="19" t="s">
        <v>233</v>
      </c>
      <c r="B174" s="19" t="s">
        <v>1025</v>
      </c>
      <c r="C174" s="18">
        <v>1</v>
      </c>
      <c r="D174" s="18" t="s">
        <v>681</v>
      </c>
      <c r="E174" s="20"/>
      <c r="F174" s="20"/>
      <c r="G174" s="20"/>
      <c r="H174" s="20"/>
      <c r="I174" s="19"/>
      <c r="T174" s="4"/>
      <c r="U174" s="4"/>
      <c r="V174" s="4"/>
      <c r="W174" s="4"/>
      <c r="Y174" s="2"/>
    </row>
    <row r="175" spans="1:25" ht="24.95" customHeight="1">
      <c r="A175" s="19" t="s">
        <v>909</v>
      </c>
      <c r="B175" s="19" t="s">
        <v>1062</v>
      </c>
      <c r="C175" s="18">
        <v>1</v>
      </c>
      <c r="D175" s="18" t="s">
        <v>681</v>
      </c>
      <c r="E175" s="20"/>
      <c r="F175" s="20"/>
      <c r="G175" s="20"/>
      <c r="H175" s="20"/>
      <c r="I175" s="19"/>
      <c r="T175" s="4"/>
      <c r="U175" s="4"/>
      <c r="V175" s="4"/>
      <c r="W175" s="4"/>
      <c r="Y175" s="2"/>
    </row>
    <row r="176" spans="1:25" ht="24.95" customHeight="1">
      <c r="A176" s="19" t="s">
        <v>989</v>
      </c>
      <c r="B176" s="19" t="s">
        <v>464</v>
      </c>
      <c r="C176" s="18">
        <v>1</v>
      </c>
      <c r="D176" s="18" t="s">
        <v>208</v>
      </c>
      <c r="E176" s="20"/>
      <c r="F176" s="20"/>
      <c r="G176" s="20"/>
      <c r="H176" s="20"/>
      <c r="I176" s="19"/>
      <c r="T176" s="4"/>
      <c r="U176" s="4"/>
      <c r="V176" s="4"/>
      <c r="W176" s="4"/>
      <c r="Y176" s="2"/>
    </row>
    <row r="177" spans="1:25" ht="24.95" customHeight="1">
      <c r="A177" s="19" t="s">
        <v>882</v>
      </c>
      <c r="B177" s="19" t="s">
        <v>642</v>
      </c>
      <c r="C177" s="18">
        <v>1</v>
      </c>
      <c r="D177" s="18" t="s">
        <v>208</v>
      </c>
      <c r="E177" s="20"/>
      <c r="F177" s="20"/>
      <c r="G177" s="20"/>
      <c r="H177" s="20"/>
      <c r="I177" s="19"/>
      <c r="T177" s="4"/>
      <c r="U177" s="4"/>
      <c r="V177" s="4"/>
      <c r="W177" s="4"/>
      <c r="Y177" s="2"/>
    </row>
    <row r="178" spans="1:25" ht="24.95" customHeight="1">
      <c r="A178" s="19" t="s">
        <v>26</v>
      </c>
      <c r="B178" s="19" t="s">
        <v>1025</v>
      </c>
      <c r="C178" s="18">
        <v>1</v>
      </c>
      <c r="D178" s="18" t="s">
        <v>208</v>
      </c>
      <c r="E178" s="20"/>
      <c r="F178" s="20"/>
      <c r="G178" s="20"/>
      <c r="H178" s="20"/>
      <c r="I178" s="19"/>
      <c r="T178" s="4"/>
      <c r="U178" s="4"/>
      <c r="V178" s="4"/>
      <c r="W178" s="4"/>
      <c r="Y178" s="2"/>
    </row>
    <row r="179" spans="1:25" ht="24.95" customHeight="1">
      <c r="A179" s="19" t="s">
        <v>345</v>
      </c>
      <c r="B179" s="19" t="s">
        <v>464</v>
      </c>
      <c r="C179" s="18">
        <v>1</v>
      </c>
      <c r="D179" s="18" t="s">
        <v>208</v>
      </c>
      <c r="E179" s="20"/>
      <c r="F179" s="20"/>
      <c r="G179" s="20"/>
      <c r="H179" s="20"/>
      <c r="I179" s="19"/>
      <c r="T179" s="4"/>
      <c r="U179" s="4"/>
      <c r="V179" s="4"/>
      <c r="W179" s="4"/>
      <c r="Y179" s="2"/>
    </row>
    <row r="180" spans="1:25" ht="24.95" customHeight="1">
      <c r="A180" s="19" t="s">
        <v>772</v>
      </c>
      <c r="B180" s="19" t="s">
        <v>642</v>
      </c>
      <c r="C180" s="18">
        <v>1</v>
      </c>
      <c r="D180" s="18" t="s">
        <v>208</v>
      </c>
      <c r="E180" s="20"/>
      <c r="F180" s="20"/>
      <c r="G180" s="20"/>
      <c r="H180" s="20"/>
      <c r="I180" s="19"/>
      <c r="T180" s="4"/>
      <c r="U180" s="4"/>
      <c r="V180" s="4"/>
      <c r="W180" s="4"/>
      <c r="Y180" s="2"/>
    </row>
    <row r="181" spans="1:25" ht="24.95" customHeight="1">
      <c r="A181" s="19" t="s">
        <v>913</v>
      </c>
      <c r="B181" s="19" t="s">
        <v>1025</v>
      </c>
      <c r="C181" s="18">
        <v>1</v>
      </c>
      <c r="D181" s="18" t="s">
        <v>208</v>
      </c>
      <c r="E181" s="20"/>
      <c r="F181" s="20"/>
      <c r="G181" s="20"/>
      <c r="H181" s="20"/>
      <c r="I181" s="19"/>
      <c r="T181" s="4"/>
      <c r="U181" s="4"/>
      <c r="V181" s="4"/>
      <c r="W181" s="4"/>
      <c r="Y181" s="2"/>
    </row>
    <row r="182" spans="1:25" ht="24.95" customHeight="1">
      <c r="A182" s="19" t="s">
        <v>899</v>
      </c>
      <c r="B182" s="19" t="s">
        <v>653</v>
      </c>
      <c r="C182" s="18">
        <v>1</v>
      </c>
      <c r="D182" s="18" t="s">
        <v>493</v>
      </c>
      <c r="E182" s="20"/>
      <c r="F182" s="20"/>
      <c r="G182" s="20"/>
      <c r="H182" s="20"/>
      <c r="I182" s="19"/>
      <c r="T182" s="4"/>
      <c r="U182" s="4"/>
      <c r="V182" s="4"/>
      <c r="W182" s="4"/>
      <c r="Y182" s="2"/>
    </row>
    <row r="183" spans="1:25" ht="24.95" customHeight="1">
      <c r="A183" s="19" t="s">
        <v>14</v>
      </c>
      <c r="B183" s="19" t="s">
        <v>137</v>
      </c>
      <c r="C183" s="18">
        <v>1</v>
      </c>
      <c r="D183" s="18" t="s">
        <v>493</v>
      </c>
      <c r="E183" s="20"/>
      <c r="F183" s="20"/>
      <c r="G183" s="20"/>
      <c r="H183" s="20"/>
      <c r="I183" s="19"/>
      <c r="T183" s="4"/>
      <c r="U183" s="4"/>
      <c r="V183" s="4"/>
      <c r="W183" s="4"/>
      <c r="Y183" s="2"/>
    </row>
    <row r="184" spans="1:25" ht="24.95" customHeight="1">
      <c r="A184" s="19" t="s">
        <v>515</v>
      </c>
      <c r="B184" s="19" t="s">
        <v>722</v>
      </c>
      <c r="C184" s="18">
        <v>1</v>
      </c>
      <c r="D184" s="18" t="s">
        <v>241</v>
      </c>
      <c r="E184" s="20"/>
      <c r="F184" s="20"/>
      <c r="G184" s="20"/>
      <c r="H184" s="20"/>
      <c r="I184" s="19"/>
      <c r="T184" s="4"/>
      <c r="U184" s="4"/>
      <c r="V184" s="4"/>
      <c r="W184" s="4"/>
      <c r="Y184" s="2"/>
    </row>
    <row r="185" spans="1:25" ht="24.95" customHeight="1">
      <c r="A185" s="19" t="s">
        <v>7</v>
      </c>
      <c r="B185" s="19" t="s">
        <v>865</v>
      </c>
      <c r="C185" s="18">
        <v>1</v>
      </c>
      <c r="D185" s="18" t="s">
        <v>241</v>
      </c>
      <c r="E185" s="20"/>
      <c r="F185" s="20"/>
      <c r="G185" s="20"/>
      <c r="H185" s="20"/>
      <c r="I185" s="19"/>
      <c r="T185" s="4"/>
      <c r="U185" s="4"/>
      <c r="V185" s="4"/>
      <c r="W185" s="4"/>
      <c r="Y185" s="2"/>
    </row>
    <row r="186" spans="1:25" ht="24.95" customHeight="1">
      <c r="A186" s="19" t="s">
        <v>510</v>
      </c>
      <c r="B186" s="19" t="s">
        <v>475</v>
      </c>
      <c r="C186" s="18">
        <v>1</v>
      </c>
      <c r="D186" s="18" t="s">
        <v>241</v>
      </c>
      <c r="E186" s="20"/>
      <c r="F186" s="20"/>
      <c r="G186" s="20"/>
      <c r="H186" s="20"/>
      <c r="I186" s="19"/>
      <c r="T186" s="4"/>
      <c r="U186" s="4"/>
      <c r="V186" s="4"/>
      <c r="W186" s="4"/>
      <c r="Y186" s="2"/>
    </row>
    <row r="187" spans="1:25" ht="24.95" customHeight="1">
      <c r="A187" s="19" t="s">
        <v>177</v>
      </c>
      <c r="B187" s="19" t="s">
        <v>592</v>
      </c>
      <c r="C187" s="18">
        <v>1</v>
      </c>
      <c r="D187" s="18" t="s">
        <v>241</v>
      </c>
      <c r="E187" s="20"/>
      <c r="F187" s="20"/>
      <c r="G187" s="20"/>
      <c r="H187" s="20"/>
      <c r="I187" s="19"/>
      <c r="T187" s="4"/>
      <c r="U187" s="4"/>
      <c r="V187" s="4"/>
      <c r="W187" s="4"/>
      <c r="Y187" s="2"/>
    </row>
    <row r="188" spans="1:25" ht="24.95" customHeight="1">
      <c r="A188" s="19" t="s">
        <v>350</v>
      </c>
      <c r="B188" s="19" t="s">
        <v>452</v>
      </c>
      <c r="C188" s="18">
        <v>1</v>
      </c>
      <c r="D188" s="18" t="s">
        <v>241</v>
      </c>
      <c r="E188" s="20"/>
      <c r="F188" s="20"/>
      <c r="G188" s="20"/>
      <c r="H188" s="20"/>
      <c r="I188" s="19"/>
      <c r="T188" s="4"/>
      <c r="U188" s="4"/>
      <c r="V188" s="4"/>
      <c r="W188" s="4"/>
      <c r="Y188" s="2"/>
    </row>
    <row r="189" spans="1:25" ht="24.95" customHeight="1">
      <c r="A189" s="19" t="s">
        <v>853</v>
      </c>
      <c r="B189" s="19" t="s">
        <v>732</v>
      </c>
      <c r="C189" s="18">
        <v>1</v>
      </c>
      <c r="D189" s="18" t="s">
        <v>241</v>
      </c>
      <c r="E189" s="20"/>
      <c r="F189" s="20"/>
      <c r="G189" s="20"/>
      <c r="H189" s="20"/>
      <c r="I189" s="19"/>
      <c r="T189" s="4"/>
      <c r="U189" s="4"/>
      <c r="V189" s="4"/>
      <c r="W189" s="4"/>
      <c r="Y189" s="2"/>
    </row>
    <row r="190" spans="1:25" ht="24.95" customHeight="1">
      <c r="A190" s="19" t="s">
        <v>915</v>
      </c>
      <c r="B190" s="19" t="s">
        <v>932</v>
      </c>
      <c r="C190" s="18">
        <v>1</v>
      </c>
      <c r="D190" s="18" t="s">
        <v>241</v>
      </c>
      <c r="E190" s="20"/>
      <c r="F190" s="20"/>
      <c r="G190" s="20"/>
      <c r="H190" s="20"/>
      <c r="I190" s="19"/>
      <c r="T190" s="4"/>
      <c r="U190" s="4"/>
      <c r="V190" s="4"/>
      <c r="W190" s="4"/>
      <c r="Y190" s="2"/>
    </row>
    <row r="191" spans="1:25" ht="24.95" customHeight="1">
      <c r="A191" s="19" t="s">
        <v>448</v>
      </c>
      <c r="B191" s="19" t="s">
        <v>100</v>
      </c>
      <c r="C191" s="18">
        <v>1</v>
      </c>
      <c r="D191" s="18" t="s">
        <v>241</v>
      </c>
      <c r="E191" s="20"/>
      <c r="F191" s="20"/>
      <c r="G191" s="20"/>
      <c r="H191" s="20"/>
      <c r="I191" s="19"/>
      <c r="T191" s="4"/>
      <c r="U191" s="4"/>
      <c r="V191" s="4"/>
      <c r="W191" s="4"/>
      <c r="Y191" s="2"/>
    </row>
    <row r="192" spans="1:25" ht="24.95" customHeight="1">
      <c r="A192" s="19" t="s">
        <v>226</v>
      </c>
      <c r="B192" s="19" t="s">
        <v>502</v>
      </c>
      <c r="C192" s="18">
        <v>1</v>
      </c>
      <c r="D192" s="18" t="s">
        <v>241</v>
      </c>
      <c r="E192" s="20"/>
      <c r="F192" s="20"/>
      <c r="G192" s="20"/>
      <c r="H192" s="20"/>
      <c r="I192" s="19"/>
      <c r="T192" s="4"/>
      <c r="U192" s="4"/>
      <c r="V192" s="4"/>
      <c r="W192" s="4"/>
      <c r="Y192" s="2"/>
    </row>
    <row r="193" spans="1:25" ht="24.95" customHeight="1">
      <c r="A193" s="19" t="s">
        <v>855</v>
      </c>
      <c r="B193" s="19" t="s">
        <v>992</v>
      </c>
      <c r="C193" s="18">
        <v>1</v>
      </c>
      <c r="D193" s="18" t="s">
        <v>241</v>
      </c>
      <c r="E193" s="20"/>
      <c r="F193" s="20"/>
      <c r="G193" s="20"/>
      <c r="H193" s="20"/>
      <c r="I193" s="19"/>
      <c r="T193" s="4"/>
      <c r="U193" s="4"/>
      <c r="V193" s="4"/>
      <c r="W193" s="4"/>
      <c r="Y193" s="2"/>
    </row>
    <row r="194" spans="1:25" ht="24.95" customHeight="1">
      <c r="A194" s="19" t="s">
        <v>789</v>
      </c>
      <c r="B194" s="19" t="s">
        <v>1070</v>
      </c>
      <c r="C194" s="18">
        <v>1</v>
      </c>
      <c r="D194" s="18" t="s">
        <v>241</v>
      </c>
      <c r="E194" s="20"/>
      <c r="F194" s="20"/>
      <c r="G194" s="20"/>
      <c r="H194" s="20"/>
      <c r="I194" s="19"/>
      <c r="T194" s="4"/>
      <c r="U194" s="4"/>
      <c r="V194" s="4"/>
      <c r="W194" s="4"/>
      <c r="Y194" s="2"/>
    </row>
    <row r="195" spans="1:25" ht="24.95" customHeight="1">
      <c r="A195" s="19" t="s">
        <v>983</v>
      </c>
      <c r="B195" s="19" t="s">
        <v>586</v>
      </c>
      <c r="C195" s="18">
        <v>1</v>
      </c>
      <c r="D195" s="18" t="s">
        <v>241</v>
      </c>
      <c r="E195" s="20"/>
      <c r="F195" s="20"/>
      <c r="G195" s="20"/>
      <c r="H195" s="20"/>
      <c r="I195" s="19"/>
      <c r="T195" s="4"/>
      <c r="U195" s="4"/>
      <c r="V195" s="4"/>
      <c r="W195" s="4"/>
      <c r="Y195" s="2"/>
    </row>
    <row r="196" spans="1:25" ht="24.95" customHeight="1">
      <c r="A196" s="19" t="s">
        <v>801</v>
      </c>
      <c r="B196" s="19" t="s">
        <v>338</v>
      </c>
      <c r="C196" s="18">
        <v>1</v>
      </c>
      <c r="D196" s="18" t="s">
        <v>241</v>
      </c>
      <c r="E196" s="20"/>
      <c r="F196" s="20"/>
      <c r="G196" s="20"/>
      <c r="H196" s="20"/>
      <c r="I196" s="19"/>
      <c r="T196" s="4"/>
      <c r="U196" s="4"/>
      <c r="V196" s="4"/>
      <c r="W196" s="4"/>
      <c r="Y196" s="2"/>
    </row>
    <row r="197" spans="1:25" ht="24.95" customHeight="1">
      <c r="A197" s="19" t="s">
        <v>402</v>
      </c>
      <c r="B197" s="19" t="s">
        <v>297</v>
      </c>
      <c r="C197" s="18">
        <v>1</v>
      </c>
      <c r="D197" s="18" t="s">
        <v>241</v>
      </c>
      <c r="E197" s="20"/>
      <c r="F197" s="20"/>
      <c r="G197" s="20"/>
      <c r="H197" s="20"/>
      <c r="I197" s="19"/>
      <c r="T197" s="4"/>
      <c r="U197" s="4"/>
      <c r="V197" s="4"/>
      <c r="W197" s="4"/>
      <c r="Y197" s="2"/>
    </row>
    <row r="198" spans="1:25" ht="24.95" customHeight="1">
      <c r="A198" s="19" t="s">
        <v>274</v>
      </c>
      <c r="B198" s="19" t="s">
        <v>640</v>
      </c>
      <c r="C198" s="18">
        <v>1</v>
      </c>
      <c r="D198" s="18" t="s">
        <v>241</v>
      </c>
      <c r="E198" s="20"/>
      <c r="F198" s="20"/>
      <c r="G198" s="20"/>
      <c r="H198" s="20"/>
      <c r="I198" s="19"/>
      <c r="T198" s="4"/>
      <c r="U198" s="4"/>
      <c r="V198" s="4"/>
      <c r="W198" s="4"/>
      <c r="Y198" s="2"/>
    </row>
    <row r="199" spans="1:25" ht="24.95" customHeight="1">
      <c r="A199" s="19" t="s">
        <v>28</v>
      </c>
      <c r="B199" s="19" t="s">
        <v>346</v>
      </c>
      <c r="C199" s="18">
        <v>1</v>
      </c>
      <c r="D199" s="18" t="s">
        <v>681</v>
      </c>
      <c r="E199" s="20"/>
      <c r="F199" s="20"/>
      <c r="G199" s="20"/>
      <c r="H199" s="20"/>
      <c r="I199" s="19"/>
      <c r="T199" s="4"/>
      <c r="U199" s="4"/>
      <c r="V199" s="4"/>
      <c r="W199" s="4"/>
      <c r="Y199" s="2"/>
    </row>
    <row r="200" spans="1:25" ht="24.95" customHeight="1">
      <c r="A200" s="19" t="s">
        <v>888</v>
      </c>
      <c r="B200" s="19" t="s">
        <v>342</v>
      </c>
      <c r="C200" s="18">
        <v>1</v>
      </c>
      <c r="D200" s="18" t="s">
        <v>681</v>
      </c>
      <c r="E200" s="20"/>
      <c r="F200" s="20"/>
      <c r="G200" s="20"/>
      <c r="H200" s="20"/>
      <c r="I200" s="19"/>
      <c r="T200" s="4"/>
      <c r="U200" s="4"/>
      <c r="V200" s="4"/>
      <c r="W200" s="4"/>
      <c r="Y200" s="2"/>
    </row>
    <row r="201" spans="1:25" ht="24.95" customHeight="1">
      <c r="A201" s="19" t="s">
        <v>611</v>
      </c>
      <c r="B201" s="19" t="s">
        <v>544</v>
      </c>
      <c r="C201" s="18">
        <v>1</v>
      </c>
      <c r="D201" s="18" t="s">
        <v>681</v>
      </c>
      <c r="E201" s="20"/>
      <c r="F201" s="20"/>
      <c r="G201" s="20"/>
      <c r="H201" s="20"/>
      <c r="I201" s="19"/>
      <c r="T201" s="4"/>
      <c r="U201" s="4"/>
      <c r="V201" s="4"/>
      <c r="W201" s="4"/>
      <c r="Y201" s="2"/>
    </row>
    <row r="202" spans="1:25" ht="24.95" customHeight="1">
      <c r="A202" s="19" t="s">
        <v>331</v>
      </c>
      <c r="B202" s="19" t="s">
        <v>896</v>
      </c>
      <c r="C202" s="18">
        <v>1</v>
      </c>
      <c r="D202" s="18" t="s">
        <v>681</v>
      </c>
      <c r="E202" s="20"/>
      <c r="F202" s="20"/>
      <c r="G202" s="20"/>
      <c r="H202" s="20"/>
      <c r="I202" s="19"/>
      <c r="T202" s="4"/>
      <c r="U202" s="4"/>
      <c r="V202" s="4"/>
      <c r="W202" s="4"/>
      <c r="Y202" s="2"/>
    </row>
    <row r="203" spans="1:25" ht="24.95" customHeight="1">
      <c r="A203" s="19" t="s">
        <v>25</v>
      </c>
      <c r="B203" s="19" t="s">
        <v>969</v>
      </c>
      <c r="C203" s="18">
        <v>1</v>
      </c>
      <c r="D203" s="18" t="s">
        <v>681</v>
      </c>
      <c r="E203" s="20"/>
      <c r="F203" s="20"/>
      <c r="G203" s="20"/>
      <c r="H203" s="20"/>
      <c r="I203" s="19"/>
      <c r="T203" s="4"/>
      <c r="U203" s="4"/>
      <c r="V203" s="4"/>
      <c r="W203" s="4"/>
      <c r="Y203" s="2"/>
    </row>
    <row r="204" spans="1:25" ht="24.95" customHeight="1">
      <c r="A204" s="19" t="s">
        <v>884</v>
      </c>
      <c r="B204" s="19" t="s">
        <v>1007</v>
      </c>
      <c r="C204" s="18">
        <v>1</v>
      </c>
      <c r="D204" s="18" t="s">
        <v>681</v>
      </c>
      <c r="E204" s="20"/>
      <c r="F204" s="20"/>
      <c r="G204" s="20"/>
      <c r="H204" s="20"/>
      <c r="I204" s="19"/>
      <c r="T204" s="4"/>
      <c r="U204" s="4"/>
      <c r="V204" s="4"/>
      <c r="W204" s="4"/>
      <c r="Y204" s="2"/>
    </row>
    <row r="205" spans="1:25" ht="24.95" customHeight="1">
      <c r="A205" s="19" t="s">
        <v>608</v>
      </c>
      <c r="B205" s="19" t="s">
        <v>1036</v>
      </c>
      <c r="C205" s="18">
        <v>1</v>
      </c>
      <c r="D205" s="18" t="s">
        <v>681</v>
      </c>
      <c r="E205" s="20"/>
      <c r="F205" s="20"/>
      <c r="G205" s="20"/>
      <c r="H205" s="20"/>
      <c r="I205" s="19"/>
      <c r="T205" s="4"/>
      <c r="U205" s="4"/>
      <c r="V205" s="4"/>
      <c r="W205" s="4"/>
      <c r="Y205" s="2"/>
    </row>
    <row r="206" spans="1:25" ht="24.95" customHeight="1">
      <c r="A206" s="19" t="s">
        <v>327</v>
      </c>
      <c r="B206" s="19" t="s">
        <v>643</v>
      </c>
      <c r="C206" s="18">
        <v>1</v>
      </c>
      <c r="D206" s="18" t="s">
        <v>681</v>
      </c>
      <c r="E206" s="20"/>
      <c r="F206" s="20"/>
      <c r="G206" s="20"/>
      <c r="H206" s="20"/>
      <c r="I206" s="19"/>
      <c r="T206" s="4"/>
      <c r="U206" s="4"/>
      <c r="V206" s="4"/>
      <c r="W206" s="4"/>
      <c r="Y206" s="2"/>
    </row>
    <row r="207" spans="1:25" ht="24.95" customHeight="1">
      <c r="A207" s="19" t="s">
        <v>1068</v>
      </c>
      <c r="B207" s="19" t="s">
        <v>718</v>
      </c>
      <c r="C207" s="18">
        <v>1</v>
      </c>
      <c r="D207" s="18" t="s">
        <v>681</v>
      </c>
      <c r="E207" s="20"/>
      <c r="F207" s="20"/>
      <c r="G207" s="20"/>
      <c r="H207" s="20"/>
      <c r="I207" s="19"/>
      <c r="T207" s="4"/>
      <c r="U207" s="4"/>
      <c r="V207" s="4"/>
      <c r="W207" s="4"/>
      <c r="Y207" s="2"/>
    </row>
    <row r="208" spans="1:25" ht="24.95" customHeight="1">
      <c r="A208" s="19" t="s">
        <v>229</v>
      </c>
      <c r="B208" s="19" t="s">
        <v>268</v>
      </c>
      <c r="C208" s="18">
        <v>1</v>
      </c>
      <c r="D208" s="18" t="s">
        <v>681</v>
      </c>
      <c r="E208" s="20"/>
      <c r="F208" s="20"/>
      <c r="G208" s="20"/>
      <c r="H208" s="20"/>
      <c r="I208" s="19"/>
      <c r="T208" s="4"/>
      <c r="U208" s="4"/>
      <c r="V208" s="4"/>
      <c r="W208" s="4"/>
      <c r="Y208" s="2"/>
    </row>
    <row r="209" spans="1:25" ht="24.95" customHeight="1">
      <c r="A209" s="19" t="s">
        <v>835</v>
      </c>
      <c r="B209" s="19" t="s">
        <v>1117</v>
      </c>
      <c r="C209" s="18">
        <v>1</v>
      </c>
      <c r="D209" s="18" t="s">
        <v>681</v>
      </c>
      <c r="E209" s="20"/>
      <c r="F209" s="20"/>
      <c r="G209" s="20"/>
      <c r="H209" s="20"/>
      <c r="I209" s="19"/>
      <c r="T209" s="4"/>
      <c r="U209" s="4"/>
      <c r="V209" s="4"/>
      <c r="W209" s="4"/>
      <c r="Y209" s="2"/>
    </row>
    <row r="210" spans="1:25" ht="24.95" customHeight="1">
      <c r="A210" s="19" t="s">
        <v>579</v>
      </c>
      <c r="B210" s="19" t="s">
        <v>563</v>
      </c>
      <c r="C210" s="18">
        <v>1</v>
      </c>
      <c r="D210" s="18" t="s">
        <v>493</v>
      </c>
      <c r="E210" s="20"/>
      <c r="F210" s="20"/>
      <c r="G210" s="20"/>
      <c r="H210" s="20"/>
      <c r="I210" s="19"/>
      <c r="T210" s="4"/>
      <c r="U210" s="4"/>
      <c r="V210" s="4"/>
      <c r="W210" s="4"/>
      <c r="Y210" s="2"/>
    </row>
    <row r="211" spans="1:25" ht="24.95" customHeight="1">
      <c r="A211" s="19" t="s">
        <v>102</v>
      </c>
      <c r="B211" s="19" t="s">
        <v>315</v>
      </c>
      <c r="C211" s="18">
        <v>1</v>
      </c>
      <c r="D211" s="18" t="s">
        <v>493</v>
      </c>
      <c r="E211" s="20"/>
      <c r="F211" s="20"/>
      <c r="G211" s="20"/>
      <c r="H211" s="20"/>
      <c r="I211" s="19"/>
      <c r="T211" s="4"/>
      <c r="U211" s="4"/>
      <c r="V211" s="4"/>
      <c r="W211" s="4"/>
      <c r="Y211" s="2"/>
    </row>
    <row r="212" spans="1:25" ht="24.95" customHeight="1">
      <c r="A212" s="19" t="s">
        <v>850</v>
      </c>
      <c r="B212" s="19" t="s">
        <v>288</v>
      </c>
      <c r="C212" s="18">
        <v>1</v>
      </c>
      <c r="D212" s="18" t="s">
        <v>493</v>
      </c>
      <c r="E212" s="20"/>
      <c r="F212" s="20"/>
      <c r="G212" s="20"/>
      <c r="H212" s="20"/>
      <c r="I212" s="19"/>
      <c r="T212" s="4"/>
      <c r="U212" s="4"/>
      <c r="V212" s="4"/>
      <c r="W212" s="4"/>
      <c r="Y212" s="2"/>
    </row>
    <row r="213" spans="1:25" ht="24.95" customHeight="1">
      <c r="A213" s="19" t="s">
        <v>261</v>
      </c>
      <c r="B213" s="19" t="s">
        <v>563</v>
      </c>
      <c r="C213" s="18">
        <v>1</v>
      </c>
      <c r="D213" s="18" t="s">
        <v>493</v>
      </c>
      <c r="E213" s="20"/>
      <c r="F213" s="20"/>
      <c r="G213" s="20"/>
      <c r="H213" s="20"/>
      <c r="I213" s="19"/>
      <c r="T213" s="4"/>
      <c r="U213" s="4"/>
      <c r="V213" s="4"/>
      <c r="W213" s="4"/>
      <c r="Y213" s="2"/>
    </row>
    <row r="214" spans="1:25" ht="24.95" customHeight="1">
      <c r="A214" s="19" t="s">
        <v>708</v>
      </c>
      <c r="B214" s="19" t="s">
        <v>315</v>
      </c>
      <c r="C214" s="18">
        <v>1</v>
      </c>
      <c r="D214" s="18" t="s">
        <v>493</v>
      </c>
      <c r="E214" s="20"/>
      <c r="F214" s="20"/>
      <c r="G214" s="20"/>
      <c r="H214" s="20"/>
      <c r="I214" s="19"/>
      <c r="T214" s="4"/>
      <c r="U214" s="4"/>
      <c r="V214" s="4"/>
      <c r="W214" s="4"/>
      <c r="Y214" s="2"/>
    </row>
    <row r="215" spans="1:25" ht="24.95" customHeight="1">
      <c r="A215" s="19" t="s">
        <v>429</v>
      </c>
      <c r="B215" s="19" t="s">
        <v>288</v>
      </c>
      <c r="C215" s="18">
        <v>1</v>
      </c>
      <c r="D215" s="18" t="s">
        <v>493</v>
      </c>
      <c r="E215" s="20"/>
      <c r="F215" s="20"/>
      <c r="G215" s="20"/>
      <c r="H215" s="20"/>
      <c r="I215" s="19"/>
      <c r="T215" s="4"/>
      <c r="U215" s="4"/>
      <c r="V215" s="4"/>
      <c r="W215" s="4"/>
      <c r="Y215" s="2"/>
    </row>
    <row r="216" spans="1:25" ht="24.95" customHeight="1">
      <c r="A216" s="55" t="s">
        <v>1323</v>
      </c>
      <c r="B216" s="55"/>
      <c r="C216" s="103" t="s">
        <v>1171</v>
      </c>
      <c r="D216" s="103" t="s">
        <v>493</v>
      </c>
      <c r="E216" s="104"/>
      <c r="F216" s="104"/>
      <c r="G216" s="104"/>
      <c r="H216" s="104"/>
      <c r="I216" s="55"/>
      <c r="T216" s="4"/>
      <c r="U216" s="4"/>
      <c r="V216" s="4"/>
      <c r="W216" s="4"/>
      <c r="Y216" s="2"/>
    </row>
    <row r="217" spans="1:25" ht="24.95" customHeight="1">
      <c r="A217" s="19" t="s">
        <v>1324</v>
      </c>
      <c r="B217" s="19" t="s">
        <v>919</v>
      </c>
      <c r="C217" s="18">
        <v>1</v>
      </c>
      <c r="D217" s="18" t="s">
        <v>493</v>
      </c>
      <c r="E217" s="20"/>
      <c r="F217" s="20"/>
      <c r="G217" s="20"/>
      <c r="H217" s="20"/>
      <c r="I217" s="19"/>
      <c r="T217" s="4"/>
      <c r="U217" s="4"/>
      <c r="V217" s="4"/>
      <c r="W217" s="4"/>
      <c r="Y217" s="2"/>
    </row>
    <row r="218" spans="1:25" ht="24.95" customHeight="1">
      <c r="A218" s="19" t="s">
        <v>1325</v>
      </c>
      <c r="B218" s="19" t="s">
        <v>305</v>
      </c>
      <c r="C218" s="18">
        <v>1</v>
      </c>
      <c r="D218" s="18" t="s">
        <v>493</v>
      </c>
      <c r="E218" s="20"/>
      <c r="F218" s="20"/>
      <c r="G218" s="20"/>
      <c r="H218" s="20"/>
      <c r="I218" s="19"/>
      <c r="T218" s="4"/>
      <c r="U218" s="4"/>
      <c r="V218" s="4"/>
      <c r="W218" s="4"/>
      <c r="Y218" s="2"/>
    </row>
    <row r="219" spans="1:25" ht="24.95" customHeight="1">
      <c r="A219" s="19" t="s">
        <v>1326</v>
      </c>
      <c r="B219" s="19" t="s">
        <v>422</v>
      </c>
      <c r="C219" s="18">
        <v>1</v>
      </c>
      <c r="D219" s="18" t="s">
        <v>493</v>
      </c>
      <c r="E219" s="20"/>
      <c r="F219" s="20"/>
      <c r="G219" s="20"/>
      <c r="H219" s="20"/>
      <c r="I219" s="19"/>
      <c r="T219" s="4"/>
      <c r="U219" s="4"/>
      <c r="V219" s="4"/>
      <c r="W219" s="4"/>
      <c r="Y219" s="2"/>
    </row>
    <row r="220" spans="1:25" ht="24.95" customHeight="1">
      <c r="A220" s="19" t="s">
        <v>1327</v>
      </c>
      <c r="B220" s="19" t="s">
        <v>610</v>
      </c>
      <c r="C220" s="18">
        <v>1</v>
      </c>
      <c r="D220" s="18" t="s">
        <v>493</v>
      </c>
      <c r="E220" s="20"/>
      <c r="F220" s="20"/>
      <c r="G220" s="20"/>
      <c r="H220" s="20"/>
      <c r="I220" s="19"/>
      <c r="T220" s="4"/>
      <c r="U220" s="4"/>
      <c r="V220" s="4"/>
      <c r="W220" s="4"/>
      <c r="Y220" s="2"/>
    </row>
    <row r="221" spans="1:25" ht="24.95" customHeight="1">
      <c r="A221" s="19" t="s">
        <v>1328</v>
      </c>
      <c r="B221" s="19" t="s">
        <v>441</v>
      </c>
      <c r="C221" s="18">
        <v>1</v>
      </c>
      <c r="D221" s="18" t="s">
        <v>493</v>
      </c>
      <c r="E221" s="20"/>
      <c r="F221" s="20"/>
      <c r="G221" s="20"/>
      <c r="H221" s="20"/>
      <c r="I221" s="19"/>
      <c r="T221" s="4"/>
      <c r="U221" s="4"/>
      <c r="V221" s="4"/>
      <c r="W221" s="4"/>
      <c r="Y221" s="2"/>
    </row>
    <row r="222" spans="1:25" ht="24.95" customHeight="1">
      <c r="A222" s="19" t="s">
        <v>1329</v>
      </c>
      <c r="B222" s="19" t="s">
        <v>919</v>
      </c>
      <c r="C222" s="18">
        <v>1</v>
      </c>
      <c r="D222" s="18" t="s">
        <v>493</v>
      </c>
      <c r="E222" s="20"/>
      <c r="F222" s="20"/>
      <c r="G222" s="20"/>
      <c r="H222" s="20"/>
      <c r="I222" s="19"/>
      <c r="T222" s="4"/>
      <c r="U222" s="4"/>
      <c r="V222" s="4"/>
      <c r="W222" s="4"/>
      <c r="Y222" s="2"/>
    </row>
    <row r="223" spans="1:25" ht="24.95" customHeight="1">
      <c r="A223" s="19" t="s">
        <v>1330</v>
      </c>
      <c r="B223" s="19" t="s">
        <v>305</v>
      </c>
      <c r="C223" s="18">
        <v>1</v>
      </c>
      <c r="D223" s="18" t="s">
        <v>493</v>
      </c>
      <c r="E223" s="20"/>
      <c r="F223" s="20"/>
      <c r="G223" s="20"/>
      <c r="H223" s="20"/>
      <c r="I223" s="19"/>
      <c r="T223" s="4"/>
      <c r="U223" s="4"/>
      <c r="V223" s="4"/>
      <c r="W223" s="4"/>
      <c r="Y223" s="2"/>
    </row>
    <row r="224" spans="1:25" ht="24.95" customHeight="1">
      <c r="A224" s="19" t="s">
        <v>1331</v>
      </c>
      <c r="B224" s="19" t="s">
        <v>422</v>
      </c>
      <c r="C224" s="18">
        <v>1</v>
      </c>
      <c r="D224" s="18" t="s">
        <v>493</v>
      </c>
      <c r="E224" s="20"/>
      <c r="F224" s="20"/>
      <c r="G224" s="20"/>
      <c r="H224" s="20"/>
      <c r="I224" s="19"/>
      <c r="T224" s="4"/>
      <c r="U224" s="4"/>
      <c r="V224" s="4"/>
      <c r="W224" s="4"/>
      <c r="Y224" s="2"/>
    </row>
    <row r="225" spans="1:25" ht="24.95" customHeight="1">
      <c r="A225" s="19" t="s">
        <v>1332</v>
      </c>
      <c r="B225" s="19" t="s">
        <v>610</v>
      </c>
      <c r="C225" s="18">
        <v>1</v>
      </c>
      <c r="D225" s="18" t="s">
        <v>493</v>
      </c>
      <c r="E225" s="20"/>
      <c r="F225" s="20"/>
      <c r="G225" s="20"/>
      <c r="H225" s="20"/>
      <c r="I225" s="19"/>
      <c r="T225" s="4"/>
      <c r="U225" s="4"/>
      <c r="V225" s="4"/>
      <c r="W225" s="4"/>
      <c r="Y225" s="2"/>
    </row>
    <row r="226" spans="1:25" ht="24.95" customHeight="1">
      <c r="A226" s="19" t="s">
        <v>1333</v>
      </c>
      <c r="B226" s="19" t="s">
        <v>441</v>
      </c>
      <c r="C226" s="18">
        <v>1</v>
      </c>
      <c r="D226" s="18" t="s">
        <v>493</v>
      </c>
      <c r="E226" s="20"/>
      <c r="F226" s="20"/>
      <c r="G226" s="20"/>
      <c r="H226" s="20"/>
      <c r="I226" s="19"/>
      <c r="T226" s="4"/>
      <c r="U226" s="4"/>
      <c r="V226" s="4"/>
      <c r="W226" s="4"/>
      <c r="Y226" s="2"/>
    </row>
    <row r="227" spans="1:25" s="105" customFormat="1" ht="24.95" customHeight="1">
      <c r="A227" s="55" t="s">
        <v>1334</v>
      </c>
      <c r="B227" s="55" t="s">
        <v>1117</v>
      </c>
      <c r="C227" s="103">
        <v>1</v>
      </c>
      <c r="D227" s="103" t="s">
        <v>493</v>
      </c>
      <c r="E227" s="104"/>
      <c r="F227" s="104"/>
      <c r="G227" s="104"/>
      <c r="H227" s="104"/>
      <c r="I227" s="55"/>
      <c r="T227" s="106"/>
      <c r="U227" s="106"/>
      <c r="V227" s="106"/>
      <c r="W227" s="106"/>
      <c r="Y227" s="107"/>
    </row>
    <row r="228" spans="1:25" ht="24.95" customHeight="1">
      <c r="A228" s="19" t="s">
        <v>1335</v>
      </c>
      <c r="B228" s="19" t="s">
        <v>876</v>
      </c>
      <c r="C228" s="18">
        <v>1</v>
      </c>
      <c r="D228" s="18" t="s">
        <v>727</v>
      </c>
      <c r="E228" s="20"/>
      <c r="F228" s="20"/>
      <c r="G228" s="20"/>
      <c r="H228" s="20"/>
      <c r="I228" s="19"/>
      <c r="T228" s="4"/>
      <c r="U228" s="4"/>
      <c r="V228" s="4"/>
      <c r="W228" s="4"/>
      <c r="Y228" s="2"/>
    </row>
    <row r="229" spans="1:25" ht="24.95" customHeight="1">
      <c r="A229" s="19" t="s">
        <v>1336</v>
      </c>
      <c r="B229" s="19" t="s">
        <v>663</v>
      </c>
      <c r="C229" s="18">
        <v>1</v>
      </c>
      <c r="D229" s="18" t="s">
        <v>727</v>
      </c>
      <c r="E229" s="20"/>
      <c r="F229" s="20"/>
      <c r="G229" s="20"/>
      <c r="H229" s="20"/>
      <c r="I229" s="19"/>
      <c r="T229" s="4"/>
      <c r="U229" s="4"/>
      <c r="V229" s="4"/>
      <c r="W229" s="4"/>
      <c r="Y229" s="2"/>
    </row>
    <row r="230" spans="1:25" ht="24.95" customHeight="1">
      <c r="A230" s="19" t="s">
        <v>1337</v>
      </c>
      <c r="B230" s="19" t="s">
        <v>196</v>
      </c>
      <c r="C230" s="18">
        <v>1</v>
      </c>
      <c r="D230" s="18" t="s">
        <v>727</v>
      </c>
      <c r="E230" s="20"/>
      <c r="F230" s="84"/>
      <c r="G230" s="20"/>
      <c r="H230" s="20"/>
      <c r="I230" s="19"/>
      <c r="T230" s="4"/>
      <c r="U230" s="4"/>
      <c r="V230" s="4"/>
      <c r="W230" s="4"/>
      <c r="Y230" s="2"/>
    </row>
    <row r="231" spans="1:25" ht="24.95" customHeight="1">
      <c r="A231" s="19" t="s">
        <v>1338</v>
      </c>
      <c r="B231" s="19" t="s">
        <v>630</v>
      </c>
      <c r="C231" s="18">
        <v>1</v>
      </c>
      <c r="D231" s="18" t="s">
        <v>727</v>
      </c>
      <c r="E231" s="20"/>
      <c r="F231" s="20"/>
      <c r="G231" s="20"/>
      <c r="H231" s="20"/>
      <c r="I231" s="19"/>
      <c r="T231" s="4"/>
      <c r="U231" s="4"/>
      <c r="V231" s="4"/>
      <c r="W231" s="4"/>
      <c r="Y231" s="2"/>
    </row>
    <row r="232" spans="1:25" ht="24.95" customHeight="1">
      <c r="A232" s="19" t="s">
        <v>1339</v>
      </c>
      <c r="B232" s="19" t="s">
        <v>922</v>
      </c>
      <c r="C232" s="18">
        <v>1</v>
      </c>
      <c r="D232" s="18" t="s">
        <v>478</v>
      </c>
      <c r="E232" s="20"/>
      <c r="F232" s="20"/>
      <c r="G232" s="20"/>
      <c r="H232" s="20"/>
      <c r="I232" s="19"/>
      <c r="T232" s="4"/>
      <c r="U232" s="4"/>
      <c r="V232" s="4"/>
      <c r="W232" s="4"/>
      <c r="Y232" s="2"/>
    </row>
    <row r="233" spans="1:25" ht="24.95" customHeight="1">
      <c r="A233" s="19" t="s">
        <v>1340</v>
      </c>
      <c r="B233" s="19" t="s">
        <v>922</v>
      </c>
      <c r="C233" s="18">
        <v>1</v>
      </c>
      <c r="D233" s="18" t="s">
        <v>478</v>
      </c>
      <c r="E233" s="20"/>
      <c r="F233" s="20"/>
      <c r="G233" s="20"/>
      <c r="H233" s="20"/>
      <c r="I233" s="19"/>
      <c r="T233" s="4"/>
      <c r="U233" s="4"/>
      <c r="V233" s="4"/>
      <c r="W233" s="4"/>
      <c r="Y233" s="2"/>
    </row>
    <row r="234" spans="1:25" ht="24.95" customHeight="1">
      <c r="A234" s="19" t="s">
        <v>1341</v>
      </c>
      <c r="B234" s="19" t="s">
        <v>963</v>
      </c>
      <c r="C234" s="18">
        <v>1</v>
      </c>
      <c r="D234" s="18" t="s">
        <v>208</v>
      </c>
      <c r="E234" s="20"/>
      <c r="F234" s="20"/>
      <c r="G234" s="20"/>
      <c r="H234" s="20"/>
      <c r="I234" s="19"/>
      <c r="T234" s="4"/>
      <c r="U234" s="4"/>
      <c r="V234" s="4"/>
      <c r="W234" s="4"/>
      <c r="Y234" s="2"/>
    </row>
    <row r="235" spans="1:25" ht="24.95" customHeight="1">
      <c r="A235" s="19" t="s">
        <v>1342</v>
      </c>
      <c r="B235" s="19" t="s">
        <v>1117</v>
      </c>
      <c r="C235" s="18">
        <v>1</v>
      </c>
      <c r="D235" s="18" t="s">
        <v>208</v>
      </c>
      <c r="E235" s="20"/>
      <c r="F235" s="20"/>
      <c r="G235" s="20"/>
      <c r="H235" s="20"/>
      <c r="I235" s="19"/>
      <c r="T235" s="4"/>
      <c r="U235" s="4"/>
      <c r="V235" s="4"/>
      <c r="W235" s="4"/>
      <c r="Y235" s="2"/>
    </row>
    <row r="236" spans="1:25" ht="24.95" customHeight="1">
      <c r="A236" s="19" t="s">
        <v>1343</v>
      </c>
      <c r="B236" s="19" t="s">
        <v>1117</v>
      </c>
      <c r="C236" s="18">
        <v>1</v>
      </c>
      <c r="D236" s="18" t="s">
        <v>208</v>
      </c>
      <c r="E236" s="20"/>
      <c r="F236" s="20"/>
      <c r="G236" s="20"/>
      <c r="H236" s="20"/>
      <c r="I236" s="19"/>
      <c r="T236" s="4"/>
      <c r="U236" s="4"/>
      <c r="V236" s="4"/>
      <c r="W236" s="4"/>
      <c r="Y236" s="2"/>
    </row>
    <row r="237" spans="1:25" ht="24.95" customHeight="1">
      <c r="A237" s="19" t="s">
        <v>1344</v>
      </c>
      <c r="B237" s="19" t="s">
        <v>1117</v>
      </c>
      <c r="C237" s="18">
        <v>1</v>
      </c>
      <c r="D237" s="18" t="s">
        <v>493</v>
      </c>
      <c r="E237" s="20"/>
      <c r="F237" s="20"/>
      <c r="G237" s="20"/>
      <c r="H237" s="20"/>
      <c r="I237" s="19"/>
      <c r="T237" s="4"/>
      <c r="U237" s="4"/>
      <c r="V237" s="4"/>
      <c r="W237" s="4"/>
      <c r="Y237" s="2"/>
    </row>
    <row r="238" spans="1:25" ht="24.95" customHeight="1">
      <c r="A238" s="19" t="s">
        <v>1345</v>
      </c>
      <c r="B238" s="19" t="s">
        <v>1117</v>
      </c>
      <c r="C238" s="18">
        <v>1</v>
      </c>
      <c r="D238" s="18" t="s">
        <v>493</v>
      </c>
      <c r="E238" s="20"/>
      <c r="F238" s="20"/>
      <c r="G238" s="20"/>
      <c r="H238" s="20"/>
      <c r="I238" s="19"/>
      <c r="T238" s="4"/>
      <c r="U238" s="4"/>
      <c r="V238" s="4"/>
      <c r="W238" s="4"/>
      <c r="Y238" s="2"/>
    </row>
    <row r="239" spans="1:25" ht="24.95" customHeight="1">
      <c r="A239" s="19" t="s">
        <v>1346</v>
      </c>
      <c r="B239" s="19" t="s">
        <v>1117</v>
      </c>
      <c r="C239" s="18">
        <v>1</v>
      </c>
      <c r="D239" s="18" t="s">
        <v>208</v>
      </c>
      <c r="E239" s="20"/>
      <c r="F239" s="20"/>
      <c r="G239" s="20"/>
      <c r="H239" s="20"/>
      <c r="I239" s="19"/>
      <c r="T239" s="4"/>
      <c r="U239" s="4"/>
      <c r="V239" s="4"/>
      <c r="W239" s="4"/>
      <c r="Y239" s="2"/>
    </row>
    <row r="240" spans="1:25" ht="24.95" customHeight="1">
      <c r="A240" s="19" t="s">
        <v>1347</v>
      </c>
      <c r="B240" s="19" t="s">
        <v>1117</v>
      </c>
      <c r="C240" s="18">
        <v>1</v>
      </c>
      <c r="D240" s="18" t="s">
        <v>208</v>
      </c>
      <c r="E240" s="20"/>
      <c r="F240" s="20"/>
      <c r="G240" s="20"/>
      <c r="H240" s="20"/>
      <c r="I240" s="19"/>
      <c r="T240" s="4"/>
      <c r="U240" s="4"/>
      <c r="V240" s="4"/>
      <c r="W240" s="4"/>
      <c r="Y240" s="2"/>
    </row>
    <row r="241" spans="1:25" ht="24.95" customHeight="1">
      <c r="A241" s="19" t="s">
        <v>1348</v>
      </c>
      <c r="B241" s="19" t="s">
        <v>1117</v>
      </c>
      <c r="C241" s="18">
        <v>1</v>
      </c>
      <c r="D241" s="18" t="s">
        <v>681</v>
      </c>
      <c r="E241" s="20"/>
      <c r="F241" s="20"/>
      <c r="G241" s="20"/>
      <c r="H241" s="20"/>
      <c r="I241" s="19"/>
      <c r="T241" s="4"/>
      <c r="U241" s="4"/>
      <c r="V241" s="4"/>
      <c r="W241" s="4"/>
      <c r="Y241" s="2"/>
    </row>
    <row r="242" spans="1:25" ht="24.95" customHeight="1">
      <c r="A242" s="19" t="s">
        <v>1349</v>
      </c>
      <c r="B242" s="19" t="s">
        <v>1117</v>
      </c>
      <c r="C242" s="18">
        <v>1</v>
      </c>
      <c r="D242" s="18" t="s">
        <v>681</v>
      </c>
      <c r="E242" s="20"/>
      <c r="F242" s="20"/>
      <c r="G242" s="20"/>
      <c r="H242" s="20"/>
      <c r="I242" s="19"/>
      <c r="T242" s="4"/>
      <c r="U242" s="4"/>
      <c r="V242" s="4"/>
      <c r="W242" s="4"/>
      <c r="Y242" s="2"/>
    </row>
    <row r="243" spans="1:25" ht="24.95" customHeight="1">
      <c r="A243" s="19" t="s">
        <v>1350</v>
      </c>
      <c r="B243" s="19" t="s">
        <v>798</v>
      </c>
      <c r="C243" s="18">
        <v>1</v>
      </c>
      <c r="D243" s="18" t="s">
        <v>681</v>
      </c>
      <c r="E243" s="20"/>
      <c r="F243" s="20"/>
      <c r="G243" s="20"/>
      <c r="H243" s="20"/>
      <c r="I243" s="19"/>
      <c r="T243" s="4"/>
      <c r="U243" s="4"/>
      <c r="V243" s="4"/>
      <c r="W243" s="4"/>
      <c r="Y243" s="2"/>
    </row>
    <row r="244" spans="1:25" ht="24.95" customHeight="1">
      <c r="A244" s="19" t="s">
        <v>1351</v>
      </c>
      <c r="B244" s="19" t="s">
        <v>798</v>
      </c>
      <c r="C244" s="18">
        <v>1</v>
      </c>
      <c r="D244" s="18" t="s">
        <v>681</v>
      </c>
      <c r="E244" s="20"/>
      <c r="F244" s="20"/>
      <c r="G244" s="20"/>
      <c r="H244" s="20"/>
      <c r="I244" s="19"/>
      <c r="T244" s="4"/>
      <c r="U244" s="4"/>
      <c r="V244" s="4"/>
      <c r="W244" s="4"/>
      <c r="Y244" s="2"/>
    </row>
    <row r="245" spans="1:25" ht="24.95" customHeight="1">
      <c r="A245" s="19" t="s">
        <v>1352</v>
      </c>
      <c r="B245" s="19" t="s">
        <v>798</v>
      </c>
      <c r="C245" s="18">
        <v>1</v>
      </c>
      <c r="D245" s="18" t="s">
        <v>681</v>
      </c>
      <c r="E245" s="20"/>
      <c r="F245" s="20"/>
      <c r="G245" s="20"/>
      <c r="H245" s="20"/>
      <c r="I245" s="19"/>
      <c r="T245" s="4"/>
      <c r="U245" s="4"/>
      <c r="V245" s="4"/>
      <c r="W245" s="4"/>
      <c r="Y245" s="2"/>
    </row>
    <row r="246" spans="1:25" ht="24.95" customHeight="1">
      <c r="A246" s="19" t="s">
        <v>1353</v>
      </c>
      <c r="B246" s="19" t="s">
        <v>1056</v>
      </c>
      <c r="C246" s="18">
        <v>1</v>
      </c>
      <c r="D246" s="18" t="s">
        <v>208</v>
      </c>
      <c r="E246" s="20"/>
      <c r="F246" s="20"/>
      <c r="G246" s="20"/>
      <c r="H246" s="20"/>
      <c r="I246" s="19"/>
      <c r="T246" s="4"/>
      <c r="U246" s="4"/>
      <c r="V246" s="4"/>
      <c r="W246" s="4"/>
      <c r="Y246" s="2"/>
    </row>
    <row r="247" spans="1:25" ht="24.95" customHeight="1">
      <c r="A247" s="19" t="s">
        <v>1354</v>
      </c>
      <c r="B247" s="19" t="s">
        <v>628</v>
      </c>
      <c r="C247" s="18">
        <v>1</v>
      </c>
      <c r="D247" s="18" t="s">
        <v>208</v>
      </c>
      <c r="E247" s="20"/>
      <c r="F247" s="20"/>
      <c r="G247" s="20"/>
      <c r="H247" s="20"/>
      <c r="I247" s="19"/>
      <c r="T247" s="4"/>
      <c r="U247" s="4"/>
      <c r="V247" s="4"/>
      <c r="W247" s="4"/>
      <c r="Y247" s="2"/>
    </row>
    <row r="248" spans="1:25" ht="24.95" customHeight="1">
      <c r="A248" s="19" t="s">
        <v>1355</v>
      </c>
      <c r="B248" s="19" t="s">
        <v>1052</v>
      </c>
      <c r="C248" s="18">
        <v>1</v>
      </c>
      <c r="D248" s="18" t="s">
        <v>208</v>
      </c>
      <c r="E248" s="20"/>
      <c r="F248" s="20"/>
      <c r="G248" s="20"/>
      <c r="H248" s="20"/>
      <c r="I248" s="19"/>
      <c r="T248" s="4"/>
      <c r="U248" s="4"/>
      <c r="V248" s="4"/>
      <c r="W248" s="4"/>
      <c r="Y248" s="2"/>
    </row>
    <row r="249" spans="1:25" ht="24.95" customHeight="1">
      <c r="A249" s="19" t="s">
        <v>1356</v>
      </c>
      <c r="B249" s="19" t="s">
        <v>1056</v>
      </c>
      <c r="C249" s="18">
        <v>1</v>
      </c>
      <c r="D249" s="18" t="s">
        <v>208</v>
      </c>
      <c r="E249" s="20"/>
      <c r="F249" s="20"/>
      <c r="G249" s="20"/>
      <c r="H249" s="20"/>
      <c r="I249" s="19"/>
      <c r="T249" s="4"/>
      <c r="U249" s="4"/>
      <c r="V249" s="4"/>
      <c r="W249" s="4"/>
      <c r="Y249" s="2"/>
    </row>
    <row r="250" spans="1:25" ht="24.95" customHeight="1">
      <c r="A250" s="19" t="s">
        <v>1357</v>
      </c>
      <c r="B250" s="19" t="s">
        <v>628</v>
      </c>
      <c r="C250" s="18">
        <v>1</v>
      </c>
      <c r="D250" s="18" t="s">
        <v>208</v>
      </c>
      <c r="E250" s="20"/>
      <c r="F250" s="20"/>
      <c r="G250" s="20"/>
      <c r="H250" s="20"/>
      <c r="I250" s="19"/>
      <c r="T250" s="4"/>
      <c r="U250" s="4"/>
      <c r="V250" s="4"/>
      <c r="W250" s="4"/>
      <c r="Y250" s="2"/>
    </row>
    <row r="251" spans="1:25" ht="24.95" customHeight="1">
      <c r="A251" s="19" t="s">
        <v>1358</v>
      </c>
      <c r="B251" s="19" t="s">
        <v>1052</v>
      </c>
      <c r="C251" s="18">
        <v>1</v>
      </c>
      <c r="D251" s="18" t="s">
        <v>208</v>
      </c>
      <c r="E251" s="20"/>
      <c r="F251" s="20"/>
      <c r="G251" s="20"/>
      <c r="H251" s="20"/>
      <c r="I251" s="19"/>
      <c r="T251" s="4"/>
      <c r="U251" s="4"/>
      <c r="V251" s="4"/>
      <c r="W251" s="4"/>
      <c r="Y251" s="2"/>
    </row>
    <row r="252" spans="1:25" ht="24.95" customHeight="1">
      <c r="A252" s="19" t="s">
        <v>1359</v>
      </c>
      <c r="B252" s="19" t="s">
        <v>1056</v>
      </c>
      <c r="C252" s="18">
        <v>1</v>
      </c>
      <c r="D252" s="18" t="s">
        <v>208</v>
      </c>
      <c r="E252" s="20"/>
      <c r="F252" s="20"/>
      <c r="G252" s="20"/>
      <c r="H252" s="20"/>
      <c r="I252" s="19"/>
      <c r="T252" s="4"/>
      <c r="U252" s="4"/>
      <c r="V252" s="4"/>
      <c r="W252" s="4"/>
      <c r="Y252" s="2"/>
    </row>
    <row r="253" spans="1:25" ht="24.95" customHeight="1">
      <c r="A253" s="19" t="s">
        <v>1360</v>
      </c>
      <c r="B253" s="19" t="s">
        <v>628</v>
      </c>
      <c r="C253" s="18">
        <v>1</v>
      </c>
      <c r="D253" s="18" t="s">
        <v>208</v>
      </c>
      <c r="E253" s="20"/>
      <c r="F253" s="20"/>
      <c r="G253" s="20"/>
      <c r="H253" s="20"/>
      <c r="I253" s="19"/>
      <c r="T253" s="4"/>
      <c r="U253" s="4"/>
      <c r="V253" s="4"/>
      <c r="W253" s="4"/>
      <c r="Y253" s="2"/>
    </row>
    <row r="254" spans="1:25" ht="24.95" customHeight="1">
      <c r="A254" s="19" t="s">
        <v>1361</v>
      </c>
      <c r="B254" s="19" t="s">
        <v>1052</v>
      </c>
      <c r="C254" s="18">
        <v>1</v>
      </c>
      <c r="D254" s="18" t="s">
        <v>208</v>
      </c>
      <c r="E254" s="20"/>
      <c r="F254" s="20"/>
      <c r="G254" s="20"/>
      <c r="H254" s="20"/>
      <c r="I254" s="19"/>
      <c r="T254" s="4"/>
      <c r="U254" s="4"/>
      <c r="V254" s="4"/>
      <c r="W254" s="4"/>
      <c r="Y254" s="2"/>
    </row>
    <row r="255" spans="1:25" ht="24.95" customHeight="1">
      <c r="A255" s="19" t="s">
        <v>1362</v>
      </c>
      <c r="B255" s="19" t="s">
        <v>812</v>
      </c>
      <c r="C255" s="18">
        <v>1</v>
      </c>
      <c r="D255" s="18" t="s">
        <v>493</v>
      </c>
      <c r="E255" s="20"/>
      <c r="F255" s="20"/>
      <c r="G255" s="20"/>
      <c r="H255" s="20"/>
      <c r="I255" s="19"/>
      <c r="T255" s="4"/>
      <c r="U255" s="4"/>
      <c r="V255" s="4"/>
      <c r="W255" s="4"/>
      <c r="Y255" s="2"/>
    </row>
    <row r="256" spans="1:25" ht="24.95" customHeight="1">
      <c r="A256" s="19" t="s">
        <v>1363</v>
      </c>
      <c r="B256" s="19" t="s">
        <v>981</v>
      </c>
      <c r="C256" s="18">
        <v>1</v>
      </c>
      <c r="D256" s="18" t="s">
        <v>493</v>
      </c>
      <c r="E256" s="20"/>
      <c r="F256" s="20"/>
      <c r="G256" s="20"/>
      <c r="H256" s="20"/>
      <c r="I256" s="19"/>
      <c r="T256" s="4"/>
      <c r="U256" s="4"/>
      <c r="V256" s="4"/>
      <c r="W256" s="4"/>
      <c r="Y256" s="2"/>
    </row>
    <row r="257" spans="1:25" ht="24.95" customHeight="1">
      <c r="A257" s="19" t="s">
        <v>1364</v>
      </c>
      <c r="B257" s="19" t="s">
        <v>890</v>
      </c>
      <c r="C257" s="18">
        <v>1</v>
      </c>
      <c r="D257" s="18" t="s">
        <v>208</v>
      </c>
      <c r="E257" s="20"/>
      <c r="F257" s="20"/>
      <c r="G257" s="20"/>
      <c r="H257" s="20"/>
      <c r="I257" s="19"/>
      <c r="T257" s="4"/>
      <c r="U257" s="4"/>
      <c r="V257" s="4"/>
      <c r="W257" s="4"/>
      <c r="Y257" s="2"/>
    </row>
    <row r="258" spans="1:25" ht="24.95" customHeight="1">
      <c r="A258" s="19" t="s">
        <v>1365</v>
      </c>
      <c r="B258" s="19" t="s">
        <v>11</v>
      </c>
      <c r="C258" s="18">
        <v>1</v>
      </c>
      <c r="D258" s="18" t="s">
        <v>208</v>
      </c>
      <c r="E258" s="20"/>
      <c r="F258" s="20"/>
      <c r="G258" s="20"/>
      <c r="H258" s="20"/>
      <c r="I258" s="19"/>
      <c r="T258" s="4"/>
      <c r="U258" s="4"/>
      <c r="V258" s="4"/>
      <c r="W258" s="4"/>
      <c r="Y258" s="2"/>
    </row>
    <row r="259" spans="1:25" ht="24.95" customHeight="1">
      <c r="A259" s="19" t="s">
        <v>1366</v>
      </c>
      <c r="B259" s="19" t="s">
        <v>614</v>
      </c>
      <c r="C259" s="18">
        <v>1</v>
      </c>
      <c r="D259" s="18" t="s">
        <v>1028</v>
      </c>
      <c r="E259" s="20"/>
      <c r="F259" s="20"/>
      <c r="G259" s="20"/>
      <c r="H259" s="20"/>
      <c r="I259" s="19"/>
      <c r="T259" s="4"/>
      <c r="U259" s="4"/>
      <c r="V259" s="4"/>
      <c r="W259" s="4"/>
      <c r="Y259" s="2"/>
    </row>
    <row r="260" spans="1:25" ht="24.95" customHeight="1">
      <c r="A260" s="19" t="s">
        <v>1367</v>
      </c>
      <c r="B260" s="19" t="s">
        <v>126</v>
      </c>
      <c r="C260" s="18">
        <v>1</v>
      </c>
      <c r="D260" s="18" t="s">
        <v>1028</v>
      </c>
      <c r="E260" s="20"/>
      <c r="F260" s="20"/>
      <c r="G260" s="20"/>
      <c r="H260" s="20"/>
      <c r="I260" s="19"/>
      <c r="T260" s="4"/>
      <c r="U260" s="4"/>
      <c r="V260" s="4"/>
      <c r="W260" s="4"/>
      <c r="Y260" s="2"/>
    </row>
    <row r="261" spans="1:25" ht="24.95" customHeight="1">
      <c r="A261" s="19" t="s">
        <v>1368</v>
      </c>
      <c r="B261" s="19" t="s">
        <v>1117</v>
      </c>
      <c r="C261" s="18">
        <v>1</v>
      </c>
      <c r="D261" s="18" t="s">
        <v>1028</v>
      </c>
      <c r="E261" s="20"/>
      <c r="F261" s="20"/>
      <c r="G261" s="20"/>
      <c r="H261" s="20"/>
      <c r="I261" s="19"/>
      <c r="T261" s="4"/>
      <c r="U261" s="4"/>
      <c r="V261" s="4"/>
      <c r="W261" s="4"/>
      <c r="Y261" s="2"/>
    </row>
    <row r="262" spans="1:25" ht="24.95" customHeight="1">
      <c r="A262" s="19" t="s">
        <v>1369</v>
      </c>
      <c r="B262" s="19" t="s">
        <v>1117</v>
      </c>
      <c r="C262" s="18">
        <v>1</v>
      </c>
      <c r="D262" s="18" t="s">
        <v>1028</v>
      </c>
      <c r="E262" s="20"/>
      <c r="F262" s="20"/>
      <c r="G262" s="20"/>
      <c r="H262" s="20"/>
      <c r="I262" s="19"/>
      <c r="T262" s="4"/>
      <c r="U262" s="4"/>
      <c r="V262" s="4"/>
      <c r="W262" s="4"/>
      <c r="Y262" s="2"/>
    </row>
    <row r="263" spans="1:25" ht="24.95" customHeight="1">
      <c r="A263" s="19" t="s">
        <v>1370</v>
      </c>
      <c r="B263" s="19" t="s">
        <v>1117</v>
      </c>
      <c r="C263" s="18">
        <v>1</v>
      </c>
      <c r="D263" s="18" t="s">
        <v>681</v>
      </c>
      <c r="E263" s="20"/>
      <c r="F263" s="20"/>
      <c r="G263" s="20"/>
      <c r="H263" s="20"/>
      <c r="I263" s="19"/>
      <c r="T263" s="4"/>
      <c r="U263" s="4"/>
      <c r="V263" s="4"/>
      <c r="W263" s="4"/>
      <c r="Y263" s="2"/>
    </row>
    <row r="264" spans="1:25" ht="24.95" customHeight="1">
      <c r="A264" s="19" t="s">
        <v>1371</v>
      </c>
      <c r="B264" s="19" t="s">
        <v>1117</v>
      </c>
      <c r="C264" s="18">
        <v>1</v>
      </c>
      <c r="D264" s="18" t="s">
        <v>716</v>
      </c>
      <c r="E264" s="20"/>
      <c r="F264" s="20"/>
      <c r="G264" s="20"/>
      <c r="H264" s="20"/>
      <c r="I264" s="19"/>
      <c r="T264" s="4"/>
      <c r="U264" s="4"/>
      <c r="V264" s="4"/>
      <c r="W264" s="4"/>
      <c r="Y264" s="2"/>
    </row>
    <row r="265" spans="1:25" ht="24.95" customHeight="1">
      <c r="A265" s="19" t="s">
        <v>1372</v>
      </c>
      <c r="B265" s="19" t="s">
        <v>1117</v>
      </c>
      <c r="C265" s="18">
        <v>1</v>
      </c>
      <c r="D265" s="18" t="s">
        <v>727</v>
      </c>
      <c r="E265" s="20"/>
      <c r="F265" s="20"/>
      <c r="G265" s="20"/>
      <c r="H265" s="20"/>
      <c r="I265" s="19"/>
      <c r="T265" s="4"/>
      <c r="U265" s="4"/>
      <c r="V265" s="4"/>
      <c r="W265" s="4"/>
      <c r="Y265" s="2"/>
    </row>
    <row r="266" spans="1:25" ht="24.95" customHeight="1">
      <c r="A266" s="19" t="s">
        <v>1373</v>
      </c>
      <c r="B266" s="19" t="s">
        <v>1117</v>
      </c>
      <c r="C266" s="18">
        <v>1</v>
      </c>
      <c r="D266" s="18" t="s">
        <v>208</v>
      </c>
      <c r="E266" s="20"/>
      <c r="F266" s="20"/>
      <c r="G266" s="20"/>
      <c r="H266" s="20"/>
      <c r="I266" s="19"/>
      <c r="T266" s="4"/>
      <c r="U266" s="4"/>
      <c r="V266" s="4"/>
      <c r="W266" s="4"/>
      <c r="Y266" s="2"/>
    </row>
    <row r="267" spans="1:25" ht="24.95" customHeight="1">
      <c r="A267" s="19" t="s">
        <v>1374</v>
      </c>
      <c r="B267" s="19" t="s">
        <v>1117</v>
      </c>
      <c r="C267" s="18">
        <v>1</v>
      </c>
      <c r="D267" s="18" t="s">
        <v>208</v>
      </c>
      <c r="E267" s="20"/>
      <c r="F267" s="20"/>
      <c r="G267" s="20"/>
      <c r="H267" s="20"/>
      <c r="I267" s="19"/>
      <c r="T267" s="4"/>
      <c r="U267" s="4"/>
      <c r="V267" s="4"/>
      <c r="W267" s="4"/>
      <c r="Y267" s="2"/>
    </row>
    <row r="268" spans="1:25" ht="24.95" customHeight="1">
      <c r="A268" s="19" t="s">
        <v>1375</v>
      </c>
      <c r="B268" s="19" t="s">
        <v>464</v>
      </c>
      <c r="C268" s="18">
        <v>1</v>
      </c>
      <c r="D268" s="18" t="s">
        <v>208</v>
      </c>
      <c r="E268" s="20"/>
      <c r="F268" s="20"/>
      <c r="G268" s="20"/>
      <c r="H268" s="20"/>
      <c r="I268" s="19"/>
      <c r="T268" s="4"/>
      <c r="U268" s="4"/>
      <c r="V268" s="4"/>
      <c r="W268" s="4"/>
      <c r="Y268" s="2"/>
    </row>
    <row r="269" spans="1:25" ht="24.95" customHeight="1">
      <c r="A269" s="19" t="s">
        <v>1376</v>
      </c>
      <c r="B269" s="19" t="s">
        <v>642</v>
      </c>
      <c r="C269" s="18">
        <v>1</v>
      </c>
      <c r="D269" s="18" t="s">
        <v>208</v>
      </c>
      <c r="E269" s="20"/>
      <c r="F269" s="20"/>
      <c r="G269" s="20"/>
      <c r="H269" s="20"/>
      <c r="I269" s="19"/>
      <c r="T269" s="4"/>
      <c r="U269" s="4"/>
      <c r="V269" s="4"/>
      <c r="W269" s="4"/>
      <c r="Y269" s="2"/>
    </row>
    <row r="270" spans="1:25" ht="24.95" customHeight="1">
      <c r="A270" s="19" t="s">
        <v>1377</v>
      </c>
      <c r="B270" s="19" t="s">
        <v>1025</v>
      </c>
      <c r="C270" s="18">
        <v>1</v>
      </c>
      <c r="D270" s="18" t="s">
        <v>208</v>
      </c>
      <c r="E270" s="20"/>
      <c r="F270" s="20"/>
      <c r="G270" s="20"/>
      <c r="H270" s="20"/>
      <c r="I270" s="19"/>
      <c r="T270" s="4"/>
      <c r="U270" s="4"/>
      <c r="V270" s="4"/>
      <c r="W270" s="4"/>
      <c r="Y270" s="2"/>
    </row>
    <row r="271" spans="1:25" ht="24.95" customHeight="1">
      <c r="A271" s="19" t="s">
        <v>1378</v>
      </c>
      <c r="B271" s="19" t="s">
        <v>1117</v>
      </c>
      <c r="C271" s="18">
        <v>1</v>
      </c>
      <c r="D271" s="18" t="s">
        <v>493</v>
      </c>
      <c r="E271" s="20"/>
      <c r="F271" s="20"/>
      <c r="G271" s="20"/>
      <c r="H271" s="20"/>
      <c r="I271" s="19"/>
      <c r="T271" s="4"/>
      <c r="U271" s="4"/>
      <c r="V271" s="4"/>
      <c r="W271" s="4"/>
      <c r="Y271" s="2"/>
    </row>
    <row r="272" spans="1:25" ht="24.95" customHeight="1">
      <c r="A272" s="19" t="s">
        <v>1379</v>
      </c>
      <c r="B272" s="19" t="s">
        <v>1117</v>
      </c>
      <c r="C272" s="18">
        <v>1</v>
      </c>
      <c r="D272" s="18" t="s">
        <v>493</v>
      </c>
      <c r="E272" s="20"/>
      <c r="F272" s="20"/>
      <c r="G272" s="20"/>
      <c r="H272" s="20"/>
      <c r="I272" s="19"/>
      <c r="T272" s="4"/>
      <c r="U272" s="4"/>
      <c r="V272" s="4"/>
      <c r="W272" s="4"/>
      <c r="Y272" s="2"/>
    </row>
    <row r="273" spans="1:25" ht="24.95" customHeight="1">
      <c r="A273" s="19" t="s">
        <v>1380</v>
      </c>
      <c r="B273" s="19" t="s">
        <v>924</v>
      </c>
      <c r="C273" s="18">
        <v>1</v>
      </c>
      <c r="D273" s="18" t="s">
        <v>681</v>
      </c>
      <c r="E273" s="20"/>
      <c r="F273" s="20"/>
      <c r="G273" s="20"/>
      <c r="H273" s="20"/>
      <c r="I273" s="19"/>
      <c r="T273" s="4"/>
      <c r="U273" s="4"/>
      <c r="V273" s="4"/>
      <c r="W273" s="4"/>
      <c r="Y273" s="2"/>
    </row>
    <row r="274" spans="1:25" ht="24.95" customHeight="1">
      <c r="A274" s="19" t="s">
        <v>1381</v>
      </c>
      <c r="B274" s="19" t="s">
        <v>1012</v>
      </c>
      <c r="C274" s="18">
        <v>1</v>
      </c>
      <c r="D274" s="18" t="s">
        <v>1102</v>
      </c>
      <c r="E274" s="20"/>
      <c r="F274" s="20"/>
      <c r="G274" s="20"/>
      <c r="H274" s="20"/>
      <c r="I274" s="19"/>
      <c r="T274" s="4"/>
      <c r="U274" s="4"/>
      <c r="V274" s="4"/>
      <c r="W274" s="4"/>
      <c r="Y274" s="2"/>
    </row>
    <row r="275" spans="1:25" ht="24.95" customHeight="1">
      <c r="A275" s="19" t="s">
        <v>1382</v>
      </c>
      <c r="B275" s="19" t="s">
        <v>563</v>
      </c>
      <c r="C275" s="18">
        <v>1</v>
      </c>
      <c r="D275" s="18" t="s">
        <v>493</v>
      </c>
      <c r="E275" s="20"/>
      <c r="F275" s="20"/>
      <c r="G275" s="20"/>
      <c r="H275" s="20"/>
      <c r="I275" s="19"/>
      <c r="T275" s="4"/>
      <c r="U275" s="4"/>
      <c r="V275" s="4"/>
      <c r="W275" s="4"/>
      <c r="Y275" s="2"/>
    </row>
    <row r="276" spans="1:25" ht="24.95" customHeight="1">
      <c r="A276" s="19" t="s">
        <v>1383</v>
      </c>
      <c r="B276" s="19" t="s">
        <v>315</v>
      </c>
      <c r="C276" s="18">
        <v>1</v>
      </c>
      <c r="D276" s="18" t="s">
        <v>493</v>
      </c>
      <c r="E276" s="20"/>
      <c r="F276" s="20"/>
      <c r="G276" s="20"/>
      <c r="H276" s="20"/>
      <c r="I276" s="19"/>
      <c r="T276" s="4"/>
      <c r="U276" s="4"/>
      <c r="V276" s="4"/>
      <c r="W276" s="4"/>
      <c r="Y276" s="2"/>
    </row>
    <row r="277" spans="1:25" ht="24.95" customHeight="1">
      <c r="A277" s="19" t="s">
        <v>1384</v>
      </c>
      <c r="B277" s="19" t="s">
        <v>288</v>
      </c>
      <c r="C277" s="18">
        <v>1</v>
      </c>
      <c r="D277" s="18" t="s">
        <v>493</v>
      </c>
      <c r="E277" s="20"/>
      <c r="F277" s="20"/>
      <c r="G277" s="20"/>
      <c r="H277" s="20"/>
      <c r="I277" s="19"/>
      <c r="T277" s="4"/>
      <c r="U277" s="4"/>
      <c r="V277" s="4"/>
      <c r="W277" s="4"/>
      <c r="Y277" s="2"/>
    </row>
    <row r="278" spans="1:25" ht="24.95" customHeight="1">
      <c r="A278" s="19" t="s">
        <v>1385</v>
      </c>
      <c r="B278" s="19" t="s">
        <v>563</v>
      </c>
      <c r="C278" s="18">
        <v>1</v>
      </c>
      <c r="D278" s="18" t="s">
        <v>493</v>
      </c>
      <c r="E278" s="20"/>
      <c r="F278" s="20"/>
      <c r="G278" s="20"/>
      <c r="H278" s="20"/>
      <c r="I278" s="19"/>
      <c r="T278" s="4"/>
      <c r="U278" s="4"/>
      <c r="V278" s="4"/>
      <c r="W278" s="4"/>
      <c r="Y278" s="2"/>
    </row>
    <row r="279" spans="1:25" ht="24.95" customHeight="1">
      <c r="A279" s="19" t="s">
        <v>1386</v>
      </c>
      <c r="B279" s="19" t="s">
        <v>315</v>
      </c>
      <c r="C279" s="18">
        <v>1</v>
      </c>
      <c r="D279" s="18" t="s">
        <v>493</v>
      </c>
      <c r="E279" s="20"/>
      <c r="F279" s="20"/>
      <c r="G279" s="20"/>
      <c r="H279" s="20"/>
      <c r="I279" s="19"/>
      <c r="T279" s="4"/>
      <c r="U279" s="4"/>
      <c r="V279" s="4"/>
      <c r="W279" s="4"/>
      <c r="Y279" s="2"/>
    </row>
    <row r="280" spans="1:25" ht="24.95" customHeight="1">
      <c r="A280" s="19" t="s">
        <v>1387</v>
      </c>
      <c r="B280" s="19" t="s">
        <v>288</v>
      </c>
      <c r="C280" s="18">
        <v>1</v>
      </c>
      <c r="D280" s="18" t="s">
        <v>493</v>
      </c>
      <c r="E280" s="20"/>
      <c r="F280" s="20"/>
      <c r="G280" s="20"/>
      <c r="H280" s="20"/>
      <c r="I280" s="19"/>
      <c r="T280" s="4"/>
      <c r="U280" s="4"/>
      <c r="V280" s="4"/>
      <c r="W280" s="4"/>
      <c r="Y280" s="2"/>
    </row>
    <row r="281" spans="1:25" ht="24.95" customHeight="1">
      <c r="A281" s="19" t="s">
        <v>1388</v>
      </c>
      <c r="B281" s="19" t="s">
        <v>488</v>
      </c>
      <c r="C281" s="18">
        <v>1</v>
      </c>
      <c r="D281" s="18" t="s">
        <v>493</v>
      </c>
      <c r="E281" s="20"/>
      <c r="F281" s="20"/>
      <c r="G281" s="20"/>
      <c r="H281" s="20"/>
      <c r="I281" s="19"/>
      <c r="T281" s="4"/>
      <c r="U281" s="4"/>
      <c r="V281" s="4"/>
      <c r="W281" s="4"/>
      <c r="Y281" s="2"/>
    </row>
    <row r="282" spans="1:25" ht="24.95" customHeight="1">
      <c r="A282" s="19" t="s">
        <v>1389</v>
      </c>
      <c r="B282" s="19" t="s">
        <v>919</v>
      </c>
      <c r="C282" s="18">
        <v>1</v>
      </c>
      <c r="D282" s="18" t="s">
        <v>493</v>
      </c>
      <c r="E282" s="20"/>
      <c r="F282" s="20"/>
      <c r="G282" s="20"/>
      <c r="H282" s="20"/>
      <c r="I282" s="19"/>
      <c r="T282" s="4"/>
      <c r="U282" s="4"/>
      <c r="V282" s="4"/>
      <c r="W282" s="4"/>
      <c r="Y282" s="2"/>
    </row>
    <row r="283" spans="1:25" ht="24.95" customHeight="1">
      <c r="A283" s="19" t="s">
        <v>1390</v>
      </c>
      <c r="B283" s="19" t="s">
        <v>715</v>
      </c>
      <c r="C283" s="18">
        <v>1</v>
      </c>
      <c r="D283" s="18" t="s">
        <v>493</v>
      </c>
      <c r="E283" s="20"/>
      <c r="F283" s="20"/>
      <c r="G283" s="20"/>
      <c r="H283" s="20"/>
      <c r="I283" s="19"/>
      <c r="T283" s="4"/>
      <c r="U283" s="4"/>
      <c r="V283" s="4"/>
      <c r="W283" s="4"/>
      <c r="Y283" s="2"/>
    </row>
    <row r="284" spans="1:25" ht="24.95" customHeight="1">
      <c r="A284" s="19" t="s">
        <v>1391</v>
      </c>
      <c r="B284" s="19" t="s">
        <v>305</v>
      </c>
      <c r="C284" s="18">
        <v>1</v>
      </c>
      <c r="D284" s="18" t="s">
        <v>493</v>
      </c>
      <c r="E284" s="20"/>
      <c r="F284" s="20"/>
      <c r="G284" s="20"/>
      <c r="H284" s="20"/>
      <c r="I284" s="19"/>
      <c r="T284" s="4"/>
      <c r="U284" s="4"/>
      <c r="V284" s="4"/>
      <c r="W284" s="4"/>
      <c r="Y284" s="2"/>
    </row>
    <row r="285" spans="1:25" ht="24.95" customHeight="1">
      <c r="A285" s="19" t="s">
        <v>1392</v>
      </c>
      <c r="B285" s="19" t="s">
        <v>422</v>
      </c>
      <c r="C285" s="18">
        <v>1</v>
      </c>
      <c r="D285" s="18" t="s">
        <v>493</v>
      </c>
      <c r="E285" s="20"/>
      <c r="F285" s="20"/>
      <c r="G285" s="20"/>
      <c r="H285" s="20"/>
      <c r="I285" s="19"/>
      <c r="T285" s="4"/>
      <c r="U285" s="4"/>
      <c r="V285" s="4"/>
      <c r="W285" s="4"/>
      <c r="Y285" s="2"/>
    </row>
    <row r="286" spans="1:25" ht="24.95" customHeight="1">
      <c r="A286" s="19" t="s">
        <v>1393</v>
      </c>
      <c r="B286" s="19" t="s">
        <v>610</v>
      </c>
      <c r="C286" s="18">
        <v>1</v>
      </c>
      <c r="D286" s="18" t="s">
        <v>493</v>
      </c>
      <c r="E286" s="20"/>
      <c r="F286" s="20"/>
      <c r="G286" s="20"/>
      <c r="H286" s="20"/>
      <c r="I286" s="19"/>
      <c r="T286" s="4"/>
      <c r="U286" s="4"/>
      <c r="V286" s="4"/>
      <c r="W286" s="4"/>
      <c r="Y286" s="2"/>
    </row>
    <row r="287" spans="1:25" ht="24.95" customHeight="1">
      <c r="A287" s="19" t="s">
        <v>1394</v>
      </c>
      <c r="B287" s="19" t="s">
        <v>441</v>
      </c>
      <c r="C287" s="18">
        <v>1</v>
      </c>
      <c r="D287" s="18" t="s">
        <v>493</v>
      </c>
      <c r="E287" s="20"/>
      <c r="F287" s="20"/>
      <c r="G287" s="20"/>
      <c r="H287" s="20"/>
      <c r="I287" s="19"/>
      <c r="T287" s="4"/>
      <c r="U287" s="4"/>
      <c r="V287" s="4"/>
      <c r="W287" s="4"/>
      <c r="Y287" s="2"/>
    </row>
    <row r="288" spans="1:25" ht="24.95" customHeight="1">
      <c r="A288" s="19" t="s">
        <v>1395</v>
      </c>
      <c r="B288" s="19" t="s">
        <v>1117</v>
      </c>
      <c r="C288" s="18">
        <v>1</v>
      </c>
      <c r="D288" s="18" t="s">
        <v>493</v>
      </c>
      <c r="E288" s="20"/>
      <c r="F288" s="20"/>
      <c r="G288" s="20"/>
      <c r="H288" s="20"/>
      <c r="I288" s="19"/>
      <c r="T288" s="4"/>
      <c r="U288" s="4"/>
      <c r="V288" s="4"/>
      <c r="W288" s="4"/>
      <c r="Y288" s="2"/>
    </row>
    <row r="289" spans="1:25" ht="24.95" customHeight="1">
      <c r="A289" s="19" t="s">
        <v>1396</v>
      </c>
      <c r="B289" s="19" t="s">
        <v>1117</v>
      </c>
      <c r="C289" s="18">
        <v>1</v>
      </c>
      <c r="D289" s="18" t="s">
        <v>493</v>
      </c>
      <c r="E289" s="20"/>
      <c r="F289" s="20"/>
      <c r="G289" s="20"/>
      <c r="H289" s="20"/>
      <c r="I289" s="19"/>
      <c r="T289" s="4"/>
      <c r="U289" s="4"/>
      <c r="V289" s="4"/>
      <c r="W289" s="4"/>
      <c r="Y289" s="2"/>
    </row>
    <row r="290" spans="1:25" ht="24.95" customHeight="1">
      <c r="A290" s="19" t="s">
        <v>1397</v>
      </c>
      <c r="B290" s="19" t="s">
        <v>1117</v>
      </c>
      <c r="C290" s="18">
        <v>1</v>
      </c>
      <c r="D290" s="18" t="s">
        <v>493</v>
      </c>
      <c r="E290" s="20"/>
      <c r="F290" s="20"/>
      <c r="G290" s="20"/>
      <c r="H290" s="20"/>
      <c r="I290" s="19"/>
      <c r="T290" s="4"/>
      <c r="U290" s="4"/>
      <c r="V290" s="4"/>
      <c r="W290" s="4"/>
      <c r="Y290" s="2"/>
    </row>
    <row r="291" spans="1:25" ht="24.95" customHeight="1">
      <c r="A291" s="19" t="s">
        <v>1398</v>
      </c>
      <c r="B291" s="19" t="s">
        <v>1117</v>
      </c>
      <c r="C291" s="18">
        <v>1</v>
      </c>
      <c r="D291" s="18" t="s">
        <v>493</v>
      </c>
      <c r="E291" s="20"/>
      <c r="F291" s="20"/>
      <c r="G291" s="20"/>
      <c r="H291" s="20"/>
      <c r="I291" s="19"/>
      <c r="T291" s="4"/>
      <c r="U291" s="4"/>
      <c r="V291" s="4"/>
      <c r="W291" s="4"/>
      <c r="Y291" s="2"/>
    </row>
    <row r="292" spans="1:25" ht="24.95" customHeight="1">
      <c r="A292" s="19" t="s">
        <v>1399</v>
      </c>
      <c r="B292" s="19" t="s">
        <v>1117</v>
      </c>
      <c r="C292" s="18">
        <v>1</v>
      </c>
      <c r="D292" s="18" t="s">
        <v>493</v>
      </c>
      <c r="E292" s="20"/>
      <c r="F292" s="20"/>
      <c r="G292" s="20"/>
      <c r="H292" s="20"/>
      <c r="I292" s="19"/>
      <c r="T292" s="4"/>
      <c r="U292" s="4"/>
      <c r="V292" s="4"/>
      <c r="W292" s="4"/>
      <c r="Y292" s="2"/>
    </row>
  </sheetData>
  <phoneticPr fontId="3" type="noConversion"/>
  <pageMargins left="0.31496062992125984" right="0.31496062992125984" top="0.59055118110236227" bottom="0.59055118110236227" header="0.51181102362204722" footer="0.51181102362204722"/>
  <pageSetup paperSize="9" orientation="portrait" r:id="rId1"/>
  <headerFooter alignWithMargins="0">
    <oddHeader>&amp;RPage :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56AD5-6A06-4B2B-81EB-7B302175D933}">
  <dimension ref="A1:E18"/>
  <sheetViews>
    <sheetView zoomScale="130" zoomScaleNormal="130" workbookViewId="0"/>
  </sheetViews>
  <sheetFormatPr defaultRowHeight="12.75" customHeight="1"/>
  <cols>
    <col min="1" max="1" width="25" customWidth="1"/>
    <col min="2" max="2" width="10" customWidth="1"/>
    <col min="3" max="3" width="25" customWidth="1"/>
    <col min="4" max="4" width="41" customWidth="1"/>
    <col min="5" max="5" width="101" customWidth="1"/>
  </cols>
  <sheetData>
    <row r="1" spans="1:5" ht="12.75" customHeight="1">
      <c r="A1" s="51" t="s">
        <v>854</v>
      </c>
      <c r="B1" s="51"/>
      <c r="C1" s="51"/>
      <c r="D1" s="51"/>
      <c r="E1" s="51"/>
    </row>
    <row r="2" spans="1:5" ht="12.75" customHeight="1">
      <c r="A2" s="18" t="s">
        <v>120</v>
      </c>
      <c r="B2" s="18" t="s">
        <v>873</v>
      </c>
      <c r="C2" s="18" t="s">
        <v>213</v>
      </c>
      <c r="D2" s="18" t="s">
        <v>285</v>
      </c>
      <c r="E2" s="18" t="s">
        <v>31</v>
      </c>
    </row>
    <row r="3" spans="1:5" ht="12.75" customHeight="1">
      <c r="A3" s="19" t="s">
        <v>833</v>
      </c>
      <c r="B3" s="19" t="s">
        <v>1100</v>
      </c>
      <c r="C3" s="19">
        <v>75</v>
      </c>
      <c r="D3" s="19" t="s">
        <v>398</v>
      </c>
      <c r="E3" s="19" t="s">
        <v>971</v>
      </c>
    </row>
    <row r="4" spans="1:5" ht="12.75" customHeight="1">
      <c r="A4" s="19" t="s">
        <v>636</v>
      </c>
      <c r="B4" s="19" t="s">
        <v>1100</v>
      </c>
      <c r="C4" s="19">
        <v>613.63</v>
      </c>
      <c r="D4" s="19" t="s">
        <v>427</v>
      </c>
      <c r="E4" s="19" t="s">
        <v>550</v>
      </c>
    </row>
    <row r="5" spans="1:5" ht="12.75" customHeight="1">
      <c r="A5" s="19" t="s">
        <v>52</v>
      </c>
      <c r="B5" s="19" t="s">
        <v>1100</v>
      </c>
      <c r="C5" s="19">
        <v>0.376</v>
      </c>
      <c r="D5" s="19" t="s">
        <v>767</v>
      </c>
      <c r="E5" s="19" t="s">
        <v>971</v>
      </c>
    </row>
    <row r="6" spans="1:5" ht="12.75" customHeight="1">
      <c r="A6" s="19" t="s">
        <v>143</v>
      </c>
      <c r="B6" s="19" t="s">
        <v>1100</v>
      </c>
      <c r="C6" s="19">
        <v>0.53500000000000003</v>
      </c>
      <c r="D6" s="19" t="s">
        <v>767</v>
      </c>
      <c r="E6" s="19" t="s">
        <v>971</v>
      </c>
    </row>
    <row r="7" spans="1:5" ht="12.75" customHeight="1">
      <c r="A7" s="19" t="s">
        <v>252</v>
      </c>
      <c r="B7" s="19" t="s">
        <v>1100</v>
      </c>
      <c r="C7" s="19">
        <v>4.3600000000000003</v>
      </c>
      <c r="D7" s="19" t="s">
        <v>70</v>
      </c>
      <c r="E7" s="19" t="s">
        <v>971</v>
      </c>
    </row>
    <row r="8" spans="1:5" ht="12.75" customHeight="1">
      <c r="A8" s="19" t="s">
        <v>29</v>
      </c>
      <c r="B8" s="19" t="s">
        <v>1100</v>
      </c>
      <c r="C8" s="19">
        <v>3.9350000000000001</v>
      </c>
      <c r="D8" s="19" t="s">
        <v>219</v>
      </c>
      <c r="E8" s="19" t="s">
        <v>971</v>
      </c>
    </row>
    <row r="9" spans="1:5" ht="12.75" customHeight="1">
      <c r="A9" s="19" t="s">
        <v>119</v>
      </c>
      <c r="B9" s="19" t="s">
        <v>1100</v>
      </c>
      <c r="C9" s="19">
        <v>2.4340000000000002</v>
      </c>
      <c r="D9" s="19" t="s">
        <v>230</v>
      </c>
      <c r="E9" s="19" t="s">
        <v>971</v>
      </c>
    </row>
    <row r="10" spans="1:5" ht="12.75" customHeight="1">
      <c r="A10" s="19" t="s">
        <v>163</v>
      </c>
      <c r="B10" s="19" t="s">
        <v>1100</v>
      </c>
      <c r="C10" s="19">
        <v>1.534</v>
      </c>
      <c r="D10" s="19" t="s">
        <v>649</v>
      </c>
      <c r="E10" s="19" t="s">
        <v>971</v>
      </c>
    </row>
    <row r="11" spans="1:5" ht="12.75" customHeight="1">
      <c r="A11" s="19" t="s">
        <v>181</v>
      </c>
      <c r="B11" s="19" t="s">
        <v>1100</v>
      </c>
      <c r="C11" s="19">
        <v>1.2030000000000001</v>
      </c>
      <c r="D11" s="19" t="s">
        <v>509</v>
      </c>
      <c r="E11" s="19" t="s">
        <v>971</v>
      </c>
    </row>
    <row r="12" spans="1:5" ht="12.75" customHeight="1">
      <c r="A12" s="19" t="s">
        <v>228</v>
      </c>
      <c r="B12" s="19" t="s">
        <v>1100</v>
      </c>
      <c r="C12" s="19">
        <v>1.359</v>
      </c>
      <c r="D12" s="19" t="s">
        <v>648</v>
      </c>
      <c r="E12" s="19" t="s">
        <v>971</v>
      </c>
    </row>
    <row r="13" spans="1:5" ht="12.75" customHeight="1">
      <c r="A13" s="19" t="s">
        <v>262</v>
      </c>
      <c r="B13" s="19" t="s">
        <v>1100</v>
      </c>
      <c r="C13" s="19">
        <v>0.71299999999999997</v>
      </c>
      <c r="D13" s="19" t="s">
        <v>522</v>
      </c>
      <c r="E13" s="19" t="s">
        <v>971</v>
      </c>
    </row>
    <row r="14" spans="1:5" ht="12.75" customHeight="1">
      <c r="A14" s="19" t="s">
        <v>9</v>
      </c>
      <c r="B14" s="19" t="s">
        <v>1100</v>
      </c>
      <c r="C14" s="19">
        <v>1.25</v>
      </c>
      <c r="D14" s="19" t="s">
        <v>783</v>
      </c>
      <c r="E14" s="19" t="s">
        <v>971</v>
      </c>
    </row>
    <row r="15" spans="1:5" ht="12.75" customHeight="1">
      <c r="A15" s="19" t="s">
        <v>16</v>
      </c>
      <c r="B15" s="19" t="s">
        <v>1100</v>
      </c>
      <c r="C15" s="19">
        <v>0.67500000000000004</v>
      </c>
      <c r="D15" s="19" t="s">
        <v>369</v>
      </c>
      <c r="E15" s="19" t="s">
        <v>971</v>
      </c>
    </row>
    <row r="16" spans="1:5" ht="12.75" customHeight="1">
      <c r="A16" s="19" t="s">
        <v>730</v>
      </c>
      <c r="B16" s="19" t="s">
        <v>1100</v>
      </c>
      <c r="C16" s="19">
        <v>1.25</v>
      </c>
      <c r="D16" s="19" t="s">
        <v>1066</v>
      </c>
      <c r="E16" s="19" t="s">
        <v>971</v>
      </c>
    </row>
    <row r="17" spans="1:5" ht="12.75" customHeight="1">
      <c r="A17" s="19" t="s">
        <v>1063</v>
      </c>
      <c r="B17" s="19" t="s">
        <v>1100</v>
      </c>
      <c r="C17" s="54">
        <v>1466</v>
      </c>
      <c r="D17" s="19" t="s">
        <v>427</v>
      </c>
      <c r="E17" s="19" t="s">
        <v>1071</v>
      </c>
    </row>
    <row r="18" spans="1:5" ht="12.75" customHeight="1">
      <c r="A18" s="19" t="s">
        <v>340</v>
      </c>
      <c r="B18" s="19" t="s">
        <v>1100</v>
      </c>
      <c r="C18" s="54">
        <v>9.31</v>
      </c>
      <c r="D18" s="19" t="s">
        <v>427</v>
      </c>
      <c r="E18" s="19" t="s">
        <v>811</v>
      </c>
    </row>
  </sheetData>
  <phoneticPr fontId="3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7A7E1-5CC9-4933-AA3F-28D71ECDFCB7}">
  <dimension ref="A1:D50"/>
  <sheetViews>
    <sheetView workbookViewId="0"/>
  </sheetViews>
  <sheetFormatPr defaultRowHeight="12.75" customHeight="1"/>
  <cols>
    <col min="1" max="1" width="25" customWidth="1"/>
    <col min="2" max="2" width="10" customWidth="1"/>
    <col min="3" max="3" width="25" customWidth="1"/>
    <col min="4" max="4" width="40" customWidth="1"/>
  </cols>
  <sheetData>
    <row r="1" spans="1:4" ht="12.75" customHeight="1">
      <c r="A1" s="51" t="s">
        <v>1013</v>
      </c>
      <c r="B1" s="51"/>
      <c r="C1" s="51"/>
      <c r="D1" s="51"/>
    </row>
    <row r="2" spans="1:4" ht="12.75" customHeight="1">
      <c r="A2" s="18" t="s">
        <v>120</v>
      </c>
      <c r="B2" s="18" t="s">
        <v>873</v>
      </c>
      <c r="C2" s="18" t="s">
        <v>213</v>
      </c>
      <c r="D2" s="18" t="s">
        <v>285</v>
      </c>
    </row>
    <row r="3" spans="1:4" ht="12.75" customHeight="1">
      <c r="A3" s="19" t="s">
        <v>764</v>
      </c>
      <c r="B3" s="19" t="s">
        <v>397</v>
      </c>
      <c r="C3" s="19" t="s">
        <v>1069</v>
      </c>
      <c r="D3" s="19" t="s">
        <v>1117</v>
      </c>
    </row>
    <row r="4" spans="1:4" ht="12.75" customHeight="1">
      <c r="A4" s="19" t="s">
        <v>720</v>
      </c>
      <c r="B4" s="19" t="s">
        <v>1100</v>
      </c>
      <c r="C4" s="100">
        <v>1442</v>
      </c>
      <c r="D4" s="19" t="s">
        <v>496</v>
      </c>
    </row>
    <row r="5" spans="1:4" ht="12.75" customHeight="1">
      <c r="A5" s="19" t="s">
        <v>255</v>
      </c>
      <c r="B5" s="19" t="s">
        <v>1100</v>
      </c>
      <c r="C5" s="100">
        <v>1442</v>
      </c>
      <c r="D5" s="19" t="s">
        <v>958</v>
      </c>
    </row>
    <row r="6" spans="1:4" ht="12.75" customHeight="1">
      <c r="A6" s="19" t="s">
        <v>152</v>
      </c>
      <c r="B6" s="19" t="s">
        <v>1100</v>
      </c>
      <c r="C6" s="100">
        <v>9.19</v>
      </c>
      <c r="D6" s="19" t="s">
        <v>929</v>
      </c>
    </row>
    <row r="7" spans="1:4" ht="12.75" customHeight="1">
      <c r="A7" s="19" t="s">
        <v>316</v>
      </c>
      <c r="B7" s="19" t="s">
        <v>1100</v>
      </c>
      <c r="C7" s="19">
        <v>724.05</v>
      </c>
      <c r="D7" s="19" t="s">
        <v>687</v>
      </c>
    </row>
    <row r="8" spans="1:4" ht="12.75" customHeight="1">
      <c r="A8" s="19" t="s">
        <v>543</v>
      </c>
      <c r="B8" s="19" t="s">
        <v>1100</v>
      </c>
      <c r="C8" s="19">
        <v>1000</v>
      </c>
      <c r="D8" s="19" t="s">
        <v>1002</v>
      </c>
    </row>
    <row r="9" spans="1:4" ht="12.75" customHeight="1">
      <c r="A9" s="19" t="s">
        <v>203</v>
      </c>
      <c r="B9" s="19" t="s">
        <v>1100</v>
      </c>
      <c r="C9" s="54">
        <v>1509.67</v>
      </c>
      <c r="D9" s="19" t="s">
        <v>513</v>
      </c>
    </row>
    <row r="10" spans="1:4" ht="12.75" customHeight="1">
      <c r="A10" s="19" t="s">
        <v>837</v>
      </c>
      <c r="B10" s="19" t="s">
        <v>397</v>
      </c>
      <c r="C10" s="19" t="s">
        <v>5</v>
      </c>
      <c r="D10" s="19" t="s">
        <v>856</v>
      </c>
    </row>
    <row r="11" spans="1:4" ht="12.75" customHeight="1">
      <c r="A11" s="19" t="s">
        <v>4</v>
      </c>
      <c r="B11" s="19" t="s">
        <v>397</v>
      </c>
      <c r="C11" s="19" t="s">
        <v>5</v>
      </c>
      <c r="D11" s="19" t="s">
        <v>270</v>
      </c>
    </row>
    <row r="12" spans="1:4" ht="12.75" customHeight="1">
      <c r="A12" s="19" t="s">
        <v>680</v>
      </c>
      <c r="B12" s="19" t="s">
        <v>397</v>
      </c>
      <c r="C12" s="19" t="s">
        <v>607</v>
      </c>
      <c r="D12" s="19" t="s">
        <v>831</v>
      </c>
    </row>
    <row r="13" spans="1:4" ht="12.75" customHeight="1">
      <c r="A13" s="19" t="s">
        <v>50</v>
      </c>
      <c r="B13" s="19" t="s">
        <v>1100</v>
      </c>
      <c r="C13" s="19">
        <v>1.25</v>
      </c>
      <c r="D13" s="19" t="s">
        <v>925</v>
      </c>
    </row>
    <row r="14" spans="1:4" ht="12.75" customHeight="1">
      <c r="A14" s="19" t="s">
        <v>696</v>
      </c>
      <c r="B14" s="19" t="s">
        <v>1100</v>
      </c>
      <c r="C14" s="19">
        <v>1.071</v>
      </c>
      <c r="D14" s="19" t="s">
        <v>420</v>
      </c>
    </row>
    <row r="15" spans="1:4" ht="12.75" customHeight="1">
      <c r="A15" s="19" t="s">
        <v>581</v>
      </c>
      <c r="B15" s="19" t="s">
        <v>397</v>
      </c>
      <c r="C15" s="19" t="s">
        <v>341</v>
      </c>
      <c r="D15" s="19" t="s">
        <v>753</v>
      </c>
    </row>
    <row r="16" spans="1:4" ht="12.75" customHeight="1">
      <c r="A16" s="19" t="s">
        <v>761</v>
      </c>
      <c r="B16" s="19" t="s">
        <v>397</v>
      </c>
      <c r="C16" s="19" t="s">
        <v>986</v>
      </c>
      <c r="D16" s="19" t="s">
        <v>792</v>
      </c>
    </row>
    <row r="17" spans="1:4" ht="12.75" customHeight="1">
      <c r="A17" s="19" t="s">
        <v>240</v>
      </c>
      <c r="B17" s="19" t="s">
        <v>397</v>
      </c>
      <c r="C17" s="19" t="s">
        <v>341</v>
      </c>
      <c r="D17" s="19" t="s">
        <v>214</v>
      </c>
    </row>
    <row r="18" spans="1:4" ht="12.75" customHeight="1">
      <c r="A18" s="19" t="s">
        <v>437</v>
      </c>
      <c r="B18" s="19" t="s">
        <v>397</v>
      </c>
      <c r="C18" s="54">
        <f t="shared" ref="C18:C23" si="0">25/20 * 16/12 * 1/8</f>
        <v>0.20833333333333334</v>
      </c>
      <c r="D18" s="19" t="s">
        <v>1050</v>
      </c>
    </row>
    <row r="19" spans="1:4" ht="12.75" customHeight="1">
      <c r="A19" s="19" t="s">
        <v>1019</v>
      </c>
      <c r="B19" s="19" t="s">
        <v>397</v>
      </c>
      <c r="C19" s="54">
        <f t="shared" si="0"/>
        <v>0.20833333333333334</v>
      </c>
      <c r="D19" s="19" t="s">
        <v>356</v>
      </c>
    </row>
    <row r="20" spans="1:4" ht="12.75" customHeight="1">
      <c r="A20" s="19" t="s">
        <v>116</v>
      </c>
      <c r="B20" s="19" t="s">
        <v>397</v>
      </c>
      <c r="C20" s="54">
        <f t="shared" si="0"/>
        <v>0.20833333333333334</v>
      </c>
      <c r="D20" s="19" t="s">
        <v>794</v>
      </c>
    </row>
    <row r="21" spans="1:4" ht="12.75" customHeight="1">
      <c r="A21" s="19" t="s">
        <v>399</v>
      </c>
      <c r="B21" s="19" t="s">
        <v>397</v>
      </c>
      <c r="C21" s="54">
        <f t="shared" si="0"/>
        <v>0.20833333333333334</v>
      </c>
      <c r="D21" s="19" t="s">
        <v>497</v>
      </c>
    </row>
    <row r="22" spans="1:4" ht="12.75" customHeight="1">
      <c r="A22" s="19" t="s">
        <v>1039</v>
      </c>
      <c r="B22" s="19" t="s">
        <v>397</v>
      </c>
      <c r="C22" s="54">
        <f t="shared" si="0"/>
        <v>0.20833333333333334</v>
      </c>
      <c r="D22" s="19" t="s">
        <v>863</v>
      </c>
    </row>
    <row r="23" spans="1:4" ht="12.75" customHeight="1">
      <c r="A23" s="19" t="s">
        <v>551</v>
      </c>
      <c r="B23" s="19" t="s">
        <v>397</v>
      </c>
      <c r="C23" s="54">
        <f t="shared" si="0"/>
        <v>0.20833333333333334</v>
      </c>
      <c r="D23" s="19" t="s">
        <v>83</v>
      </c>
    </row>
    <row r="24" spans="1:4" ht="12.75" customHeight="1">
      <c r="A24" s="19" t="s">
        <v>889</v>
      </c>
      <c r="B24" s="19" t="s">
        <v>1100</v>
      </c>
      <c r="C24" s="19">
        <v>1</v>
      </c>
      <c r="D24" s="19" t="s">
        <v>605</v>
      </c>
    </row>
    <row r="25" spans="1:4" ht="12.75" customHeight="1">
      <c r="A25" s="19" t="s">
        <v>564</v>
      </c>
      <c r="B25" s="19" t="s">
        <v>1100</v>
      </c>
      <c r="C25" s="19">
        <v>1.5</v>
      </c>
      <c r="D25" s="19" t="s">
        <v>1042</v>
      </c>
    </row>
    <row r="26" spans="1:4" ht="12.75" customHeight="1">
      <c r="A26" s="19" t="s">
        <v>1033</v>
      </c>
      <c r="B26" s="19" t="s">
        <v>1100</v>
      </c>
      <c r="C26" s="19">
        <v>1.1599999999999999</v>
      </c>
      <c r="D26" s="19" t="s">
        <v>1084</v>
      </c>
    </row>
    <row r="27" spans="1:4" ht="12.75" customHeight="1">
      <c r="A27" s="19" t="s">
        <v>1099</v>
      </c>
      <c r="B27" s="19" t="s">
        <v>1100</v>
      </c>
      <c r="C27" s="19">
        <v>1.6</v>
      </c>
      <c r="D27" s="19" t="s">
        <v>318</v>
      </c>
    </row>
    <row r="28" spans="1:4" ht="12.75" customHeight="1">
      <c r="A28" s="19" t="s">
        <v>309</v>
      </c>
      <c r="B28" s="19" t="s">
        <v>1100</v>
      </c>
      <c r="C28" s="19">
        <v>1.6</v>
      </c>
      <c r="D28" s="19" t="s">
        <v>206</v>
      </c>
    </row>
    <row r="29" spans="1:4" ht="12.75" customHeight="1">
      <c r="A29" s="19" t="s">
        <v>945</v>
      </c>
      <c r="B29" s="19" t="s">
        <v>1100</v>
      </c>
      <c r="C29" s="19">
        <v>1.6</v>
      </c>
      <c r="D29" s="19" t="s">
        <v>754</v>
      </c>
    </row>
    <row r="30" spans="1:4" ht="12.75" customHeight="1">
      <c r="A30" s="19" t="s">
        <v>529</v>
      </c>
      <c r="B30" s="19" t="s">
        <v>1100</v>
      </c>
      <c r="C30" s="19">
        <v>1.94</v>
      </c>
      <c r="D30" s="19" t="s">
        <v>763</v>
      </c>
    </row>
    <row r="31" spans="1:4" ht="12.75" customHeight="1">
      <c r="A31" s="19" t="s">
        <v>999</v>
      </c>
      <c r="B31" s="19" t="s">
        <v>1100</v>
      </c>
      <c r="C31" s="19">
        <v>1.94</v>
      </c>
      <c r="D31" s="19" t="s">
        <v>858</v>
      </c>
    </row>
    <row r="32" spans="1:4" ht="12.75" customHeight="1">
      <c r="A32" s="19" t="s">
        <v>413</v>
      </c>
      <c r="B32" s="19" t="s">
        <v>1100</v>
      </c>
      <c r="C32" s="19">
        <v>1.94</v>
      </c>
      <c r="D32" s="19" t="s">
        <v>209</v>
      </c>
    </row>
    <row r="33" spans="1:4" ht="12.75" customHeight="1">
      <c r="A33" s="19" t="s">
        <v>283</v>
      </c>
      <c r="B33" s="19" t="s">
        <v>1100</v>
      </c>
      <c r="C33" s="19">
        <v>1</v>
      </c>
      <c r="D33" s="19" t="s">
        <v>301</v>
      </c>
    </row>
    <row r="34" spans="1:4" ht="12.75" customHeight="1">
      <c r="A34" s="19" t="s">
        <v>775</v>
      </c>
      <c r="B34" s="19" t="s">
        <v>1100</v>
      </c>
      <c r="C34" s="19">
        <v>1</v>
      </c>
      <c r="D34" s="19" t="s">
        <v>409</v>
      </c>
    </row>
    <row r="35" spans="1:4" ht="12.75" customHeight="1">
      <c r="A35" s="19" t="s">
        <v>115</v>
      </c>
      <c r="B35" s="19" t="s">
        <v>1100</v>
      </c>
      <c r="C35" s="19">
        <v>1</v>
      </c>
      <c r="D35" s="19" t="s">
        <v>672</v>
      </c>
    </row>
    <row r="36" spans="1:4" ht="12.75" customHeight="1">
      <c r="A36" s="19" t="s">
        <v>777</v>
      </c>
      <c r="B36" s="19" t="s">
        <v>397</v>
      </c>
      <c r="C36" s="19" t="s">
        <v>341</v>
      </c>
      <c r="D36" s="19" t="s">
        <v>99</v>
      </c>
    </row>
    <row r="37" spans="1:4" ht="12.75" customHeight="1">
      <c r="A37" s="19" t="s">
        <v>601</v>
      </c>
      <c r="B37" s="19" t="s">
        <v>397</v>
      </c>
      <c r="C37" s="19" t="s">
        <v>341</v>
      </c>
      <c r="D37" s="19" t="s">
        <v>92</v>
      </c>
    </row>
    <row r="38" spans="1:4" ht="12.75" customHeight="1">
      <c r="A38" s="19" t="s">
        <v>147</v>
      </c>
      <c r="B38" s="19" t="s">
        <v>397</v>
      </c>
      <c r="C38" s="19" t="s">
        <v>986</v>
      </c>
      <c r="D38" s="19" t="s">
        <v>43</v>
      </c>
    </row>
    <row r="39" spans="1:4" ht="12.75" customHeight="1">
      <c r="A39" s="19" t="s">
        <v>905</v>
      </c>
      <c r="B39" s="19" t="s">
        <v>1100</v>
      </c>
      <c r="C39" s="19">
        <v>1.1100000000000001</v>
      </c>
      <c r="D39" s="19" t="s">
        <v>995</v>
      </c>
    </row>
    <row r="40" spans="1:4" ht="12.75" customHeight="1">
      <c r="A40" s="19" t="s">
        <v>423</v>
      </c>
      <c r="B40" s="19" t="s">
        <v>1100</v>
      </c>
      <c r="C40" s="19">
        <v>1.1200000000000001</v>
      </c>
      <c r="D40" s="19" t="s">
        <v>362</v>
      </c>
    </row>
    <row r="41" spans="1:4" ht="12.75" customHeight="1">
      <c r="A41" s="19" t="s">
        <v>1045</v>
      </c>
      <c r="B41" s="19" t="s">
        <v>397</v>
      </c>
      <c r="C41" s="19" t="s">
        <v>1077</v>
      </c>
      <c r="D41" s="19" t="s">
        <v>951</v>
      </c>
    </row>
    <row r="42" spans="1:4" ht="12.75" customHeight="1">
      <c r="A42" s="19" t="s">
        <v>878</v>
      </c>
      <c r="B42" s="19" t="s">
        <v>397</v>
      </c>
      <c r="C42" s="19" t="s">
        <v>341</v>
      </c>
      <c r="D42" s="19" t="s">
        <v>991</v>
      </c>
    </row>
    <row r="43" spans="1:4" ht="12.75" customHeight="1">
      <c r="A43" s="19" t="s">
        <v>446</v>
      </c>
      <c r="B43" s="19" t="s">
        <v>397</v>
      </c>
      <c r="C43" s="19" t="s">
        <v>986</v>
      </c>
      <c r="D43" s="19" t="s">
        <v>570</v>
      </c>
    </row>
    <row r="44" spans="1:4" ht="12.75" customHeight="1">
      <c r="A44" s="19" t="s">
        <v>848</v>
      </c>
      <c r="B44" s="19" t="s">
        <v>397</v>
      </c>
      <c r="C44" s="19" t="s">
        <v>986</v>
      </c>
      <c r="D44" s="19" t="s">
        <v>1117</v>
      </c>
    </row>
    <row r="45" spans="1:4" ht="12.75" customHeight="1">
      <c r="A45" s="19" t="s">
        <v>473</v>
      </c>
      <c r="B45" s="19" t="s">
        <v>397</v>
      </c>
      <c r="C45" s="19" t="s">
        <v>1117</v>
      </c>
      <c r="D45" s="19" t="s">
        <v>1117</v>
      </c>
    </row>
    <row r="46" spans="1:4" ht="12.75" customHeight="1">
      <c r="A46" s="19" t="s">
        <v>353</v>
      </c>
      <c r="B46" s="19" t="s">
        <v>397</v>
      </c>
      <c r="C46" s="19" t="s">
        <v>1117</v>
      </c>
      <c r="D46" s="19" t="s">
        <v>1117</v>
      </c>
    </row>
    <row r="47" spans="1:4" ht="12.75" customHeight="1">
      <c r="A47" s="19" t="s">
        <v>638</v>
      </c>
      <c r="B47" s="19" t="s">
        <v>1100</v>
      </c>
      <c r="C47" s="19">
        <v>0</v>
      </c>
      <c r="D47" s="19" t="s">
        <v>334</v>
      </c>
    </row>
    <row r="48" spans="1:4" ht="12.75" customHeight="1">
      <c r="A48" s="19" t="s">
        <v>130</v>
      </c>
      <c r="B48" s="19" t="s">
        <v>1100</v>
      </c>
      <c r="C48" s="19">
        <v>0</v>
      </c>
      <c r="D48" s="19" t="s">
        <v>759</v>
      </c>
    </row>
    <row r="49" spans="1:4" ht="12.75" customHeight="1">
      <c r="A49" s="19" t="s">
        <v>185</v>
      </c>
      <c r="B49" s="19" t="s">
        <v>397</v>
      </c>
      <c r="C49" s="19" t="s">
        <v>568</v>
      </c>
      <c r="D49" s="19" t="s">
        <v>1117</v>
      </c>
    </row>
    <row r="50" spans="1:4" ht="12.75" customHeight="1">
      <c r="A50" s="19" t="s">
        <v>156</v>
      </c>
      <c r="B50" s="19" t="s">
        <v>397</v>
      </c>
      <c r="C50" s="19" t="s">
        <v>986</v>
      </c>
      <c r="D50" s="19" t="s">
        <v>1117</v>
      </c>
    </row>
  </sheetData>
  <phoneticPr fontId="3" type="noConversion"/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8</vt:i4>
      </vt:variant>
    </vt:vector>
  </HeadingPairs>
  <TitlesOfParts>
    <vt:vector size="14" baseType="lpstr">
      <vt:lpstr>갑지</vt:lpstr>
      <vt:lpstr>원가계산서(총괄)</vt:lpstr>
      <vt:lpstr>내역서(총괄)</vt:lpstr>
      <vt:lpstr>일위대가목록</vt:lpstr>
      <vt:lpstr>전역변수</vt:lpstr>
      <vt:lpstr>중기전역변수</vt:lpstr>
      <vt:lpstr>갑지!Print_Area</vt:lpstr>
      <vt:lpstr>'내역서(총괄)'!Print_Area</vt:lpstr>
      <vt:lpstr>'원가계산서(총괄)'!Print_Area</vt:lpstr>
      <vt:lpstr>일위대가목록!Print_Area</vt:lpstr>
      <vt:lpstr>'내역서(총괄)'!Print_Titles</vt:lpstr>
      <vt:lpstr>일위대가목록!Print_Titles</vt:lpstr>
      <vt:lpstr>전역변수!Print_Titles</vt:lpstr>
      <vt:lpstr>중기전역변수!Print_Titles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2026-10-14T04:30:29Z</cp:lastPrinted>
  <dcterms:created xsi:type="dcterms:W3CDTF">2022-10-07T04:36:48Z</dcterms:created>
  <dcterms:modified xsi:type="dcterms:W3CDTF">2026-10-20T00:29:13Z</dcterms:modified>
</cp:coreProperties>
</file>