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97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전문공사\003. 전문공사\기흥초 교사2호동 천장텍스 설치공사(류재민)\2. 공고(안)\"/>
    </mc:Choice>
  </mc:AlternateContent>
  <x:bookViews>
    <x:workbookView xWindow="0" yWindow="0" windowWidth="28545" windowHeight="11340"/>
  </x:bookViews>
  <x:sheets>
    <x:sheet name="원가계산서" sheetId="1" r:id="rId4"/>
    <x:sheet name="공종별집계표" sheetId="2" r:id="rId5"/>
    <x:sheet name="공종별내역서" sheetId="3" r:id="rId6"/>
    <x:sheet name=" 공사설정 " sheetId="4" state="hidden" r:id="rId7"/>
  </x:sheets>
  <x:definedNames>
    <x:definedName name="_xlnm.Print_Area" localSheetId="1">공종별집계표!$A$1:$M$29</x:definedName>
    <x:definedName name="_xlnm.Print_Area" localSheetId="2">공종별내역서!$A$1:$M$159</x:definedName>
    <x:definedName name="_xlnm.Print_Titles" localSheetId="0">원가계산서!$1:$3</x:definedName>
    <x:definedName name="_xlnm.Print_Titles" localSheetId="1">공종별집계표!$1:$4</x:definedName>
    <x:definedName name="_xlnm.Print_Titles" localSheetId="2">공종별내역서!$1:$3</x:definedName>
  </x:definedNames>
  <x:calcPr xmlns:mc="http://schemas.openxmlformats.org/markup-compatibility/2006" xmlns:hs="http://schemas.haansoft.com/office/spreadsheet/8.0" iterate="1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<x:sst xmlns:r="http://schemas.openxmlformats.org/officeDocument/2006/relationships" xmlns:c="http://schemas.openxmlformats.org/drawingml/2006/chart" xmlns:x="http://schemas.openxmlformats.org/spreadsheetml/2006/main" count="798" uniqueCount="299">
  <x:si>
    <x:t>01010244862639442AD3FCFAF42D4493DA5</x:t>
  </x:si>
  <x:si>
    <x:t>0101014486283EE4F18314F10D73E261D23</x:t>
  </x:si>
  <x:si>
    <x:t>01010344862639F432B31FFB816EBCDAC44</x:t>
  </x:si>
  <x:si>
    <x:t>01010344862639F432B31FFB816E87A4D02</x:t>
  </x:si>
  <x:si>
    <x:t>0101044487283574FC139DC612DD6C012D1</x:t>
  </x:si>
  <x:si>
    <x:t>0101054486283EE4F1832572E39658C7BD3</x:t>
  </x:si>
  <x:si>
    <x:t>43AB2A3C1474430C45BD10506326B8691D670</x:t>
  </x:si>
  <x:si>
    <x:t>43AB2A3C1474430C45BD7AD0325F23880FE78</x:t>
  </x:si>
  <x:si>
    <x:t>43AB2A3C1474430C45BD1050511EA2F5FB6DB</x:t>
  </x:si>
  <x:si>
    <x:t>43882C3C44C3931E858C8A2701FAE01BF710F</x:t>
  </x:si>
  <x:si>
    <x:t>JUK7</x:t>
  </x:si>
  <x:si>
    <x:t>JUK20</x:t>
  </x:si>
  <x:si>
    <x:t>JUK1</x:t>
  </x:si>
  <x:si>
    <x:t>JUK15</x:t>
  </x:si>
  <x:si>
    <x:t>공종코드</x:t>
  </x:si>
  <x:si>
    <x:t>공   급    가   액</x:t>
  </x:si>
  <x:si>
    <x:t>작 업 부 산 물(△)</x:t>
  </x:si>
  <x:si>
    <x:t>010106</x:t>
  </x:si>
  <x:si>
    <x:t>010103</x:t>
  </x:si>
  <x:si>
    <x:t>비  고</x:t>
  </x:si>
  <x:si>
    <x:t>TOTAL</x:t>
  </x:si>
  <x:si>
    <x:t>폐합성수지류</x:t>
  </x:si>
  <x:si>
    <x:t>철강설(철거)</x:t>
  </x:si>
  <x:si>
    <x:t>마무리용</x:t>
  </x:si>
  <x:si>
    <x:t>천장틀포함</x:t>
  </x:si>
  <x:si>
    <x:t>010105</x:t>
  </x:si>
  <x:si>
    <x:t>010104</x:t>
  </x:si>
  <x:si>
    <x:t>가격정보</x:t>
  </x:si>
  <x:si>
    <x:t>조사가격</x:t>
  </x:si>
  <x:si>
    <x:t>공종소계</x:t>
  </x:si>
  <x:si>
    <x:t>인력(2층), L:40m</x:t>
  </x:si>
  <x:si>
    <x:t>직접노무비 * 17.5%</x:t>
  </x:si>
  <x:si>
    <x:t>경량천장틀(내진천장틀)</x:t>
  </x:si>
  <x:si>
    <x:t>안  전  관  리  비</x:t>
  </x:si>
  <x:si>
    <x:t>직접공사비 * 0.081%</x:t>
  </x:si>
  <x:si>
    <x:t>1/8*16/12*25/20</x:t>
  </x:si>
  <x:si>
    <x:t>열경화성수지천장재 해체</x:t>
  </x:si>
  <x:si>
    <x:t>총   공   사    비</x:t>
  </x:si>
  <x:si>
    <x:t>▣ 작업부산물(△) ▣</x:t>
  </x:si>
  <x:si>
    <x:t>도      급      액</x:t>
  </x:si>
  <x:si>
    <x:t>직  접  재  료  비</x:t>
  </x:si>
  <x:si>
    <x:t>품  질  관  리  비</x:t>
  </x:si>
  <x:si>
    <x:t>▣ 측    정    비 ▣</x:t>
  </x:si>
  <x:si>
    <x:t>직접공사비 * 0.1%</x:t>
  </x:si>
  <x:si>
    <x:t>일  반  관  리  비</x:t>
  </x:si>
  <x:si>
    <x:t>▣ 건 축  공 사 ▣</x:t>
  </x:si>
  <x:si>
    <x:t>직  접  노  무  비</x:t>
  </x:si>
  <x:si>
    <x:t>100*9mm,준불연필름</x:t>
  </x:si>
  <x:si>
    <x:t>H=100*9mm,준불연필름</x:t>
  </x:si>
  <x:si>
    <x:t>AL.천장몰딩(내진용)</x:t>
  </x:si>
  <x:si>
    <x:t>환  경  보  전  비</x:t>
  </x:si>
  <x:si>
    <x:t>운      반      비</x:t>
  </x:si>
  <x:si>
    <x:t>노무비 * 0.006%</x:t>
  </x:si>
  <x:si>
    <x:t>XXXX-XXXX-XXXXXXXXX</x:t>
  </x:si>
  <x:si>
    <x:t>경              비</x:t>
  </x:si>
  <x:si>
    <x:t>이 Sheet는 수정하지 마십시요</x:t>
  </x:si>
  <x:si>
    <x:t>MDF위준불연필름마감[T=150]</x:t>
  </x:si>
  <x:si>
    <x:t>(재료비+직접노무비)*3.11%</x:t>
  </x:si>
  <x:si>
    <x:t>M-BAR(마감판부착비용포함)</x:t>
  </x:si>
  <x:si>
    <x:t>기흥초 교사2호동 천장텍스 설치공사</x:t>
  </x:si>
  <x:si>
    <x:t>이              윤</x:t>
  </x:si>
  <x:si>
    <x:t>건설기계대여금지급보증서발급수수료</x:t>
  </x:si>
  <x:si>
    <x:t>MDF위준불연필름마감[T=100]</x:t>
  </x:si>
  <x:si>
    <x:t>[ 합           계 ]</x:t>
  </x:si>
  <x:si>
    <x:t>[ 소          계 ]</x:t>
  </x:si>
  <x:si>
    <x:t>MDF위준불연필름마감[T=300]</x:t>
  </x:si>
  <x:si>
    <x:t>24ton 암롤트럭, 30km</x:t>
  </x:si>
  <x:si>
    <x:t>순   공   사   원   가</x:t>
  </x:si>
  <x:si>
    <x:t>구        성        비</x:t>
  </x:si>
  <x:si>
    <x:t>W-30*25*1.0t(시공비포함)</x:t>
  </x:si>
  <x:si>
    <x:t>MDF위준불연필름마감[T=250]</x:t>
  </x:si>
  <x:si>
    <x:t>JUK16</x:t>
  </x:si>
  <x:si>
    <x:t>공종구분</x:t>
  </x:si>
  <x:si>
    <x:t>품목코드</x:t>
  </x:si>
  <x:si>
    <x:t>JUK13</x:t>
  </x:si>
  <x:si>
    <x:t>JUK2</x:t>
  </x:si>
  <x:si>
    <x:t>손료적용</x:t>
  </x:si>
  <x:si>
    <x:t>JUK4</x:t>
  </x:si>
  <x:si>
    <x:t>상위공종</x:t>
  </x:si>
  <x:si>
    <x:t>금  액</x:t>
  </x:si>
  <x:si>
    <x:t>노  무  비</x:t>
  </x:si>
  <x:si>
    <x:t>JUK14</x:t>
  </x:si>
  <x:si>
    <x:t>JUK17</x:t>
  </x:si>
  <x:si>
    <x:t>경      비</x:t>
  </x:si>
  <x:si>
    <x:t>품      명</x:t>
  </x:si>
  <x:si>
    <x:t>합      계</x:t>
  </x:si>
  <x:si>
    <x:t>규      격</x:t>
  </x:si>
  <x:si>
    <x:t>공 종 별 집 계 표</x:t>
  </x:si>
  <x:si>
    <x:t>산  재  보  험  료</x:t>
  </x:si>
  <x:si>
    <x:t>MDF9t*2겹+준불연필름</x:t>
  </x:si>
  <x:si>
    <x:t>간  접  재  료  비</x:t>
  </x:si>
  <x:si>
    <x:t>고  용  보  험  료</x:t>
  </x:si>
  <x:si>
    <x:t>분  담  금  공  사</x:t>
  </x:si>
  <x:si>
    <x:t>▣ 폐기물  처리비 ▣</x:t>
  </x:si>
  <x:si>
    <x:t>직접공사비 * 0.3%</x:t>
  </x:si>
  <x:si>
    <x:t>기   타    경   비</x:t>
  </x:si>
  <x:si>
    <x:t>간  접  노  무  비</x:t>
  </x:si>
  <x:si>
    <x:t>▣ 지 정 폐 기 물 ▣</x:t>
  </x:si>
  <x:si>
    <x:t>석  면  분  담  금</x:t>
  </x:si>
  <x:si>
    <x:t>(재료비+노무비) * 5%</x:t>
  </x:si>
  <x:si>
    <x:t>부  가  가  치  세</x:t>
  </x:si>
  <x:si>
    <x:t>공 사 원 가 계 산 서</x:t>
  </x:si>
  <x:si>
    <x:t>4486283EE4F1832560B8A8C26B6E1</x:t>
  </x:si>
  <x:si>
    <x:t>4486283EE4F18314F10D73E261D23</x:t>
  </x:si>
  <x:si>
    <x:t>44862639F432B31FFB816E87A4D1E</x:t>
  </x:si>
  <x:si>
    <x:t>44862639F432B3280E2B58C344DEB</x:t>
  </x:si>
  <x:si>
    <x:t>4486283EE4F1832572E39600959E4</x:t>
  </x:si>
  <x:si>
    <x:t>44862639F432B31FFB816E87A4D10</x:t>
  </x:si>
  <x:si>
    <x:t>4486283EE4F1832572E39658C7BD3</x:t>
  </x:si>
  <x:si>
    <x:t>4486283EE4F1832545A5B6D02F454</x:t>
  </x:si>
  <x:si>
    <x:t>44862639F432B31FFB816E87A4D18</x:t>
  </x:si>
  <x:si>
    <x:t>4486283EB43893E37190B870BC4BD</x:t>
  </x:si>
  <x:si>
    <x:t>44862639F432B31FFB816EBCDAC44</x:t>
  </x:si>
  <x:si>
    <x:t>44862639F432B31FFB816E87A4D05</x:t>
  </x:si>
  <x:si>
    <x:t>4487283574FC139DC612DD6C012D1</x:t>
  </x:si>
  <x:si>
    <x:t>44862639442AD3FCFAF42D4493DA5</x:t>
  </x:si>
  <x:si>
    <x:t>44862639F432B31FFB816E87A4D02</x:t>
  </x:si>
  <x:si>
    <x:t>44862639F432B3280E2B58F8B012B</x:t>
  </x:si>
  <x:si>
    <x:t>유통물가</x:t>
  </x:si>
  <x:si>
    <x:t>물가자료</x:t>
  </x:si>
  <x:si>
    <x:t>재  료  비</x:t>
  </x:si>
  <x:si>
    <x:t>거래가격</x:t>
  </x:si>
  <x:si>
    <x:t>JUK3</x:t>
  </x:si>
  <x:si>
    <x:t>JUK19</x:t>
  </x:si>
  <x:si>
    <x:t>010101</x:t>
  </x:si>
  <x:si>
    <x:t>공종레벨</x:t>
  </x:si>
  <x:si>
    <x:t>공종+자재</x:t>
  </x:si>
  <x:si>
    <x:t>JUK5</x:t>
  </x:si>
  <x:si>
    <x:t>JUK9</x:t>
  </x:si>
  <x:si>
    <x:t>손료저장</x:t>
  </x:si>
  <x:si>
    <x:t>JUK18</x:t>
  </x:si>
  <x:si>
    <x:t>JUK6</x:t>
  </x:si>
  <x:si>
    <x:t>JUK12</x:t>
  </x:si>
  <x:si>
    <x:t>단  가</x:t>
  </x:si>
  <x:si>
    <x:t>JUK10</x:t>
  </x:si>
  <x:si>
    <x:t>JUK8</x:t>
  </x:si>
  <x:si>
    <x:t>JUK11</x:t>
  </x:si>
  <x:si>
    <x:t>자재구분</x:t>
  </x:si>
  <x:si>
    <x:t>01010243AB2A3C1474430C45BD7AD0325F23880FE78</x:t>
  </x:si>
  <x:si>
    <x:t>01010343AB2A3C1474430C45BD10506326B8691D670</x:t>
  </x:si>
  <x:si>
    <x:t>01010643882C3C44C3931E858C8A2701FAE01BF710F</x:t>
  </x:si>
  <x:si>
    <x:t>01010243AB2A3C1474430C45BD1050511EA2F5FB6DB</x:t>
  </x:si>
  <x:si>
    <x:t>0101</x:t>
  </x:si>
  <x:si>
    <x:t>고유번호</x:t>
  </x:si>
  <x:si>
    <x:t>계 * 8%</x:t>
  </x:si>
  <x:si>
    <x:t>....</x:t>
  </x:si>
  <x:si>
    <x:t>경비단가적용</x:t>
  </x:si>
  <x:si>
    <x:t>확정내역</x:t>
  </x:si>
  <x:si>
    <x:t>공사구분</x:t>
  </x:si>
  <x:si>
    <x:t>일반변수</x:t>
  </x:si>
  <x:si>
    <x:t>단가 순서</x:t>
  </x:si>
  <x:si>
    <x:t>자재단가적용</x:t>
  </x:si>
  <x:si>
    <x:t>품목코드형식</x:t>
  </x:si>
  <x:si>
    <x:t>010102</x:t>
  </x:si>
  <x:si>
    <x:t>TTTTT</x:t>
  </x:si>
  <x:si>
    <x:t>원가비목코드</x:t>
  </x:si>
  <x:si>
    <x:t>불연천장재</x:t>
  </x:si>
  <x:si>
    <x:t>MDF걸레받이</x:t>
  </x:si>
  <x:si>
    <x:t>시간당작업량</x:t>
  </x:si>
  <x:si>
    <x:t>공종구분명</x:t>
  </x:si>
  <x:si>
    <x:t>5</x:t>
  </x:si>
  <x:si>
    <x:t>대</x:t>
  </x:si>
  <x:si>
    <x:t>01</x:t>
  </x:si>
  <x:si>
    <x:t>변수</x:t>
  </x:si>
  <x:si>
    <x:t>단위</x:t>
  </x:si>
  <x:si>
    <x:t>T</x:t>
  </x:si>
  <x:si>
    <x:t>톤</x:t>
  </x:si>
  <x:si>
    <x:t/>
  </x:si>
  <x:si>
    <x:t>설정</x:t>
  </x:si>
  <x:si>
    <x:t>TON</x:t>
  </x:si>
  <x:si>
    <x:t>수량</x:t>
  </x:si>
  <x:si>
    <x:t>자재</x:t>
  </x:si>
  <x:si>
    <x:t>A</x:t>
  </x:si>
  <x:si>
    <x:t>단산</x:t>
  </x:si>
  <x:si>
    <x:t>일위</x:t>
  </x:si>
  <x:si>
    <x:t>F</x:t>
  </x:si>
  <x:si>
    <x:t>적용율</x:t>
  </x:si>
  <x:si>
    <x:t>B</x:t>
  </x:si>
  <x:si>
    <x:t>DH</x:t>
  </x:si>
  <x:si>
    <x:t>타이틀</x:t>
  </x:si>
  <x:si>
    <x:t>M</x:t>
  </x:si>
  <x:si>
    <x:t>S2</x:t>
  </x:si>
  <x:si>
    <x:t>CK</x:t>
  </x:si>
  <x:si>
    <x:t>D2</x:t>
  </x:si>
  <x:si>
    <x:t>A3</x:t>
  </x:si>
  <x:si>
    <x:t>A1</x:t>
  </x:si>
  <x:si>
    <x:t>CS</x:t>
  </x:si>
  <x:si>
    <x:t>CJ</x:t>
  </x:si>
  <x:si>
    <x:t>CA</x:t>
  </x:si>
  <x:si>
    <x:t>D1</x:t>
  </x:si>
  <x:si>
    <x:t>KG</x:t>
  </x:si>
  <x:si>
    <x:t>M2</x:t>
  </x:si>
  <x:si>
    <x:t>D</x:t>
  </x:si>
  <x:si>
    <x:t>A2</x:t>
  </x:si>
  <x:si>
    <x:t>CL</x:t>
  </x:si>
  <x:si>
    <x:t>H</x:t>
  </x:si>
  <x:si>
    <x:t>C3</x:t>
  </x:si>
  <x:si>
    <x:t>CF</x:t>
  </x:si>
  <x:si>
    <x:t>DB</x:t>
  </x:si>
  <x:si>
    <x:t>BS</x:t>
  </x:si>
  <x:si>
    <x:t>G</x:t>
  </x:si>
  <x:si>
    <x:t>C8</x:t>
  </x:si>
  <x:si>
    <x:t>D3</x:t>
  </x:si>
  <x:si>
    <x:t>E1</x:t>
  </x:si>
  <x:si>
    <x:t>B2</x:t>
  </x:si>
  <x:si>
    <x:t>C9</x:t>
  </x:si>
  <x:si>
    <x:t>CE</x:t>
  </x:si>
  <x:si>
    <x:t>S1</x:t>
  </x:si>
  <x:si>
    <x:t>C2</x:t>
  </x:si>
  <x:si>
    <x:t>코드</x:t>
  </x:si>
  <x:si>
    <x:t>C</x:t>
  </x:si>
  <x:si>
    <x:t>C4</x:t>
  </x:si>
  <x:si>
    <x:t>D9</x:t>
  </x:si>
  <x:si>
    <x:t>D4</x:t>
  </x:si>
  <x:si>
    <x:t>D5</x:t>
  </x:si>
  <x:si>
    <x:t>환율</x:t>
  </x:si>
  <x:si>
    <x:t>B1</x:t>
  </x:si>
  <x:si>
    <x:t>E</x:t>
  </x:si>
  <x:si>
    <x:t>CG</x:t>
  </x:si>
  <x:si>
    <x:t>J</x:t>
  </x:si>
  <x:si>
    <x:t>DM</x:t>
  </x:si>
  <x:si>
    <x:t>D6</x:t>
  </x:si>
  <x:si>
    <x:t>CH</x:t>
  </x:si>
  <x:si>
    <x:t>단가명</x:t>
  </x:si>
  <x:si>
    <x:t>AS</x:t>
  </x:si>
  <x:si>
    <x:t>R</x:t>
  </x:si>
  <x:si>
    <x:t>원내역</x:t>
  </x:si>
  <x:si>
    <x:t>E2</x:t>
  </x:si>
  <x:si>
    <x:t>DL</x:t>
  </x:si>
  <x:si>
    <x:t>DK</x:t>
  </x:si>
  <x:si>
    <x:t>C1</x:t>
  </x:si>
  <x:si>
    <x:t>I</x:t>
  </x:si>
  <x:si>
    <x:t>계</x:t>
  </x:si>
  <x:si>
    <x:t>건축물 현장정리</x:t>
  </x:si>
  <x:si>
    <x:t>높이 2m, 1개월</x:t>
  </x:si>
  <x:si>
    <x:t>철재커텐박스(ㄱ자형)</x:t>
  </x:si>
  <x:si>
    <x:t>철거폐기물소운반</x:t>
  </x:si>
  <x:si>
    <x:t>MDF-천장몰딩</x:t>
  </x:si>
  <x:si>
    <x:t>금  속  공  사</x:t>
  </x:si>
  <x:si>
    <x:t>혼합건설폐기물 운반비</x:t>
  </x:si>
  <x:si>
    <x:t>철  거  공  사</x:t>
  </x:si>
  <x:si>
    <x:t>원가계산서 연결금액</x:t>
  </x:si>
  <x:si>
    <x:t>수  장  공  사</x:t>
  </x:si>
  <x:si>
    <x:t>가  설  공  사</x:t>
  </x:si>
  <x:si>
    <x:t>01010344862639F432B31FFB816E87A4D05</x:t>
  </x:si>
  <x:si>
    <x:t>01010344862639F432B3280E2B58C344DEB</x:t>
  </x:si>
  <x:si>
    <x:t>01010344862639F432B31FFB816E87A4D18</x:t>
  </x:si>
  <x:si>
    <x:t>01010344862639F432B31FFB816E87A4D10</x:t>
  </x:si>
  <x:si>
    <x:t>01010344862639F432B3280E2B58F8B012B</x:t>
  </x:si>
  <x:si>
    <x:t>0101054486283EE4F1832560B8A8C26B6E1</x:t>
  </x:si>
  <x:si>
    <x:t>0101054486283EE4F1832572E39600959E4</x:t>
  </x:si>
  <x:si>
    <x:t>0101044486283EE4F1832545A5B6D02F454</x:t>
  </x:si>
  <x:si>
    <x:t>0101014486283EB43893E37190B870BC4BD</x:t>
  </x:si>
  <x:si>
    <x:t>01010344862639F432B31FFB816E87A4D1E</x:t>
  </x:si>
  <x:si>
    <x:t>공사명 : 기흥초 교사2호동 천장텍스 설치공사</x:t>
  </x:si>
  <x:si>
    <x:t>미송30*30@450+MDF9t*2겹+준불연필름</x:t>
  </x:si>
  <x:si>
    <x:t>노무비 할증 계수</x:t>
  </x:si>
  <x:si>
    <x:t>시간당 노임산출 계수</x:t>
  </x:si>
  <x:si>
    <x:t>도급자설치관급자재</x:t>
  </x:si>
  <x:si>
    <x:t>관급자설치관급자재</x:t>
  </x:si>
  <x:si>
    <x:t>내역단가 소수점처리</x:t>
  </x:si>
  <x:si>
    <x:t>1회 사이클시간</x:t>
  </x:si>
  <x:si>
    <x:t>굴착기 0.18m3</x:t>
  </x:si>
  <x:si>
    <x:t>비      고</x:t>
  </x:si>
  <x:si>
    <x:t>혼합폐기물 상차비</x:t>
  </x:si>
  <x:si>
    <x:t>건설폐기물처리비</x:t>
  </x:si>
  <x:si>
    <x:t>고철, 작업설부산물</x:t>
  </x:si>
  <x:si>
    <x:t>MDF위준불연필름마감</x:t>
  </x:si>
  <x:si>
    <x:t>작업부산물 (△)</x:t>
  </x:si>
  <x:si>
    <x:t>노   무   비</x:t>
  </x:si>
  <x:si>
    <x:t>임목 폐기물 처리비</x:t>
  </x:si>
  <x:si>
    <x:t>하도급지급보증수수료</x:t>
  </x:si>
  <x:si>
    <x:t>노무비 * 1.01%</x:t>
  </x:si>
  <x:si>
    <x:t>임금  채권  부담금</x:t>
  </x:si>
  <x:si>
    <x:t>노무비 * 3.56%</x:t>
  </x:si>
  <x:si>
    <x:t>미확정설계공정(PS)</x:t>
  </x:si>
  <x:si>
    <x:t>비        목</x:t>
  </x:si>
  <x:si>
    <x:t>시간당 작업사이클</x:t>
  </x:si>
  <x:si>
    <x:t>경        비</x:t>
  </x:si>
  <x:si>
    <x:t>작업 부산물 (철거)</x:t>
  </x:si>
  <x:si>
    <x:t>공급가액 * 10%</x:t>
  </x:si>
  <x:si>
    <x:t>토양오염검사수수료</x:t>
  </x:si>
  <x:si>
    <x:t>재   료   비</x:t>
  </x:si>
  <x:si>
    <x:t>일위대가내역소수점처리</x:t>
  </x:si>
  <x:si>
    <x:t>작업설, 부산물(△)</x:t>
  </x:si>
  <x:si>
    <x:t>경비 할증 계수</x:t>
  </x:si>
  <x:si>
    <x:t>재료비 할증 계수</x:t>
  </x:si>
  <x:si>
    <x:t>금      액</x:t>
  </x:si>
  <x:si>
    <x:t>건설 폐기물 상차비</x:t>
  </x:si>
  <x:si>
    <x:t>건설 폐기물 처리비</x:t>
  </x:si>
  <x:si>
    <x:t>노무비 * 0.09%</x:t>
  </x:si>
  <x:si>
    <x:t>내역금액소수점처리</x:t>
  </x:si>
  <x:si>
    <x:t>산업안전보건관리비</x:t>
  </x:si>
  <x:si>
    <x:t>내역,일위대가 품명,규격,단위 따로적용</x:t>
  </x:si>
  <x:si>
    <x:t>150*300*1.2t, STL(도장 유)</x:t>
  </x:si>
  <x:si>
    <x:t>불연천장재, 9.5*300*600mm</x:t>
  </x:si>
  <x:si>
    <x:t>[ 기흥초 교사2호동 천장텍스 설치공사 ]</x:t>
  </x:si>
  <x:si>
    <x:t>강관 조립말비계(이동식)설치 및 해체</x:t>
  </x:si>
  <x:si>
    <x:t>(노무비+경비+일반관리비) * 15%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</x:si>
</x:sst>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x:u/>
          <hs:underlineType val="1"/>
          <hs:underlineShape val="solid"/>
          <hs:underlineColor rgb="ff000000"/>
        </x:font>
      </mc:Choice>
      <mc:Fallback>
        <x:font>
          <x:name val="맑은 고딕"/>
          <x:sz val="16"/>
          <x:color rgb="ff000000"/>
          <x:b val="1"/>
          <x:u/>
        </x:font>
      </mc:Fallback>
    </mc:AlternateContent>
    <x:font>
      <x:name val="맑은 고딕"/>
      <x:sz val="11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b0cedc"/>
        <x:bgColor indexed="64"/>
      </x:patternFill>
    </x:fill>
    <x:fill>
      <x:patternFill patternType="solid">
        <x:fgColor rgb="fff2f2f2"/>
        <x:bgColor indexed="64"/>
      </x:patternFill>
    </x:fill>
  </x:fills>
  <x:borders count="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 style="thin">
        <x:color rgb="ffffffff"/>
      </x:right>
      <x:top>
        <x:color auto="1"/>
      </x:top>
      <x:bottom>
        <x:color auto="1"/>
      </x:bottom>
    </x:border>
    <x:border>
      <x:left style="thin">
        <x:color rgb="ffffffff"/>
      </x:left>
      <x:right style="thin">
        <x:color rgb="ffffffff"/>
      </x:right>
      <x:top>
        <x:color auto="1"/>
      </x:top>
      <x:bottom>
        <x:color auto="1"/>
      </x:bottom>
    </x:border>
    <x:border>
      <x:left style="thin">
        <x:color rgb="ffffffff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3">
    <x:xf numFmtId="0" fontId="0" fillId="0" borderId="0" xfId="0" applyNumberFormat="1">
      <x:alignment horizontal="general" vertical="center"/>
    </x:xf>
    <x:xf numFmtId="0" fontId="0" fillId="0" borderId="0" xfId="0" quotePrefix="1" applyNumberFormat="1">
      <x:alignment horizontal="general" vertical="center"/>
    </x:xf>
    <x:xf numFmtId="0" fontId="0" fillId="0" borderId="0" xfId="0" quotePrefix="1" applyNumberFormat="1" applyAlignment="1">
      <x:alignment horizontal="general" vertical="center"/>
    </x:xf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quotePrefix="1" applyNumberFormat="1" applyFont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quotePrefix="1" applyNumberFormat="1" applyFont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Continuous" vertical="center"/>
        </x:xf>
      </mc:Fallback>
    </mc:AlternateContent>
    <x:xf numFmtId="0" fontId="0" fillId="0" borderId="1" xfId="0" quotePrefix="1" applyNumberFormat="1" applyFont="1" applyBorder="1" applyAlignment="1">
      <x:alignment horizontal="general" vertical="center"/>
    </x:xf>
    <x:xf numFmtId="0" fontId="0" fillId="0" borderId="2" xfId="0" applyNumberFormat="1" applyFont="1" applyBorder="1" applyAlignment="1">
      <x:alignment horizontal="general" vertical="center"/>
    </x:xf>
    <x:xf numFmtId="0" fontId="0" fillId="0" borderId="3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4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quotePrefix="1" applyNumberFormat="1" applyFont="1" applyBorder="1" applyAlignment="1">
          <x:alignment horizontal="center" vertical="center"/>
        </x:xf>
      </mc:Fallback>
    </mc:AlternateContent>
    <x:xf numFmtId="164" fontId="0" fillId="0" borderId="0" xfId="0" applyNumberFormat="1">
      <x:alignment horizontal="general" vertical="center"/>
    </x:xf>
    <x:xf numFmtId="164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4" xfId="0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quotePrefix="1" applyNumberFormat="1" applyFont="1" applyBorder="1" applyAlignment="1">
          <x:alignment horizontal="center" vertical="center" wrapText="1"/>
        </x:xf>
      </mc:Fallback>
    </mc:AlternateContent>
    <x:xf numFmtId="0" fontId="0" fillId="0" borderId="4" xfId="0" quotePrefix="1" applyNumberFormat="1" applyFont="1" applyBorder="1" applyAlignment="1">
      <x:alignment horizontal="general" vertical="center" wrapText="1"/>
    </x:xf>
    <x:xf numFmtId="0" fontId="0" fillId="0" borderId="4" xfId="0" applyNumberFormat="1" applyFont="1" applyBorder="1" applyAlignment="1">
      <x:alignment horizontal="general" vertical="center" wrapText="1"/>
    </x:xf>
    <x:xf numFmtId="164" fontId="0" fillId="0" borderId="4" xfId="0" applyNumberFormat="1" applyFont="1" applyBorder="1" applyAlignment="1">
      <x:alignment horizontal="general" vertical="center" wrapText="1"/>
    </x:xf>
    <x:xf numFmtId="0" fontId="0" fillId="0" borderId="4" xfId="0" quotePrefix="1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4" xfId="0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quotePrefix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quotePrefix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quotePrefix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" xfId="0" quotePrefix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0" quotePrefix="1" applyNumberFormat="1" applyFont="1" applyFill="1" applyBorder="1" applyAlignment="1">
          <x:alignment horizontal="center" vertical="center" wrapText="1"/>
        </x:xf>
      </mc:Fallback>
    </mc:AlternateContent>
    <x:xf numFmtId="164" fontId="7" fillId="3" borderId="4" xfId="0" applyNumberFormat="1" applyFont="1" applyFill="1" applyBorder="1" applyAlignment="1">
      <x:alignment horizontal="general" vertical="center" wrapText="1"/>
    </x:xf>
    <x:xf numFmtId="0" fontId="7" fillId="3" borderId="4" xfId="0" quotePrefix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x:xf numFmtId="0" fontId="0" fillId="0" borderId="0" xfId="0" quotePrefix="1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quotePrefix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quotePrefix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quotePrefix="1" applyNumberFormat="1" applyFont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quotePrefix="1" applyNumberFormat="1" applyFont="1" applyBorder="1" applyAlignment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" xfId="0" quotePrefix="1" applyNumberFormat="1" applyFont="1" applyFill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0" quotePrefix="1" applyNumberFormat="1" applyFont="1" applyFill="1" applyBorder="1" applyAlignment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quotePrefix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" xfId="0" quotePrefix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0" quotePrefix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quotePrefix="1" applyNumberFormat="1" applyFont="1" applyBorder="1" applyAlignment="1">
          <x:alignment horizontal="center" vertical="center" wrapText="1"/>
        </x:xf>
      </mc:Fallback>
    </mc:AlternateContent>
    <x:xf numFmtId="0" fontId="0" fillId="0" borderId="0" xfId="0" quotePrefix="1" applyNumberFormat="1" applyAlignment="1">
      <x:alignment horizontal="general" vertical="center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  <a:ln w="2540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G30"/>
  <x:sheetViews>
    <x:sheetView tabSelected="1" view="pageBreakPreview" topLeftCell="B1" zoomScale="80" zoomScaleNormal="80" zoomScaleSheetLayoutView="80" workbookViewId="0">
      <x:selection activeCell="B1" activeCellId="0" sqref="B1:G1"/>
    </x:sheetView>
  </x:sheetViews>
  <x:sheetFormatPr defaultColWidth="9.00390625" defaultRowHeight="16.39999999999999857891"/>
  <x:cols>
    <x:col min="1" max="1" width="0" hidden="1" customWidth="1"/>
    <x:col min="2" max="3" width="4.625" customWidth="1"/>
    <x:col min="4" max="4" width="35.625" customWidth="1"/>
    <x:col min="5" max="5" width="25.625" customWidth="1"/>
    <x:col min="6" max="6" width="60.625" customWidth="1"/>
    <x:col min="7" max="7" width="30.625" customWidth="1"/>
  </x:cols>
  <x:sheetData>
    <x:row r="1" spans="2:7" ht="24" customHeight="1">
      <x:c r="B1" s="22" t="s">
        <x:v>101</x:v>
      </x:c>
      <x:c r="C1" s="22"/>
      <x:c r="D1" s="22"/>
      <x:c r="E1" s="22"/>
      <x:c r="F1" s="22"/>
      <x:c r="G1" s="22"/>
    </x:row>
    <x:row r="2" spans="2:7" ht="21.94999999999999928946" customHeight="1">
      <x:c r="B2" s="23" t="s">
        <x:v>254</x:v>
      </x:c>
      <x:c r="C2" s="23"/>
      <x:c r="D2" s="23"/>
      <x:c r="E2" s="23"/>
      <x:c r="F2" s="24"/>
      <x:c r="G2" s="24"/>
    </x:row>
    <x:row r="3" spans="2:7" ht="21.94999999999999928946" customHeight="1">
      <x:c r="B3" s="25" t="s">
        <x:v>276</x:v>
      </x:c>
      <x:c r="C3" s="25"/>
      <x:c r="D3" s="25"/>
      <x:c r="E3" s="18" t="s">
        <x:v>287</x:v>
      </x:c>
      <x:c r="F3" s="18" t="s">
        <x:v>68</x:v>
      </x:c>
      <x:c r="G3" s="18" t="s">
        <x:v>263</x:v>
      </x:c>
    </x:row>
    <x:row r="4" spans="1:7" ht="21.94999999999999928946" customHeight="1">
      <x:c r="A4" s="1" t="s">
        <x:v>185</x:v>
      </x:c>
      <x:c r="B4" s="26" t="s">
        <x:v>67</x:v>
      </x:c>
      <x:c r="C4" s="27" t="s">
        <x:v>282</x:v>
      </x:c>
      <x:c r="D4" s="17" t="s">
        <x:v>40</x:v>
      </x:c>
      <x:c r="E4" s="15">
        <x:f>TRUNC(공종별집계표!F5,0)</x:f>
        <x:v>0</x:v>
      </x:c>
      <x:c r="F4" s="13" t="s">
        <x:v>167</x:v>
      </x:c>
      <x:c r="G4" s="13" t="s">
        <x:v>167</x:v>
      </x:c>
    </x:row>
    <x:row r="5" spans="1:7" ht="21.94999999999999928946" customHeight="1">
      <x:c r="A5" s="1" t="s">
        <x:v>193</x:v>
      </x:c>
      <x:c r="B5" s="26"/>
      <x:c r="C5" s="27"/>
      <x:c r="D5" s="17" t="s">
        <x:v>90</x:v>
      </x:c>
      <x:c r="E5" s="15">
        <x:v>0</x:v>
      </x:c>
      <x:c r="F5" s="13" t="s">
        <x:v>167</x:v>
      </x:c>
      <x:c r="G5" s="13" t="s">
        <x:v>167</x:v>
      </x:c>
    </x:row>
    <x:row r="6" spans="1:7" ht="21.94999999999999928946" customHeight="1">
      <x:c r="A6" s="1" t="s">
        <x:v>184</x:v>
      </x:c>
      <x:c r="B6" s="26"/>
      <x:c r="C6" s="27"/>
      <x:c r="D6" s="17" t="s">
        <x:v>284</x:v>
      </x:c>
      <x:c r="E6" s="15">
        <x:v>0</x:v>
      </x:c>
      <x:c r="F6" s="13" t="s">
        <x:v>167</x:v>
      </x:c>
      <x:c r="G6" s="13" t="s">
        <x:v>167</x:v>
      </x:c>
    </x:row>
    <x:row r="7" spans="1:7" ht="21.94999999999999928946" customHeight="1">
      <x:c r="A7" s="1" t="s">
        <x:v>224</x:v>
      </x:c>
      <x:c r="B7" s="26"/>
      <x:c r="C7" s="27"/>
      <x:c r="D7" s="19" t="s">
        <x:v>64</x:v>
      </x:c>
      <x:c r="E7" s="20">
        <x:f>TRUNC(E4+E5-E6,0)</x:f>
        <x:v>0</x:v>
      </x:c>
      <x:c r="F7" s="21" t="s">
        <x:v>167</x:v>
      </x:c>
      <x:c r="G7" s="21" t="s">
        <x:v>167</x:v>
      </x:c>
    </x:row>
    <x:row r="8" spans="1:7" ht="21.94999999999999928946" customHeight="1">
      <x:c r="A8" s="1" t="s">
        <x:v>216</x:v>
      </x:c>
      <x:c r="B8" s="26"/>
      <x:c r="C8" s="27" t="s">
        <x:v>269</x:v>
      </x:c>
      <x:c r="D8" s="17" t="s">
        <x:v>46</x:v>
      </x:c>
      <x:c r="E8" s="15">
        <x:f>TRUNC(공종별집계표!H5,0)</x:f>
        <x:v>0</x:v>
      </x:c>
      <x:c r="F8" s="13" t="s">
        <x:v>167</x:v>
      </x:c>
      <x:c r="G8" s="13" t="s">
        <x:v>167</x:v>
      </x:c>
    </x:row>
    <x:row r="9" spans="1:7" ht="21.94999999999999928946" customHeight="1">
      <x:c r="A9" s="1" t="s">
        <x:v>204</x:v>
      </x:c>
      <x:c r="B9" s="26"/>
      <x:c r="C9" s="27"/>
      <x:c r="D9" s="17" t="s">
        <x:v>96</x:v>
      </x:c>
      <x:c r="E9" s="15">
        <x:f>TRUNC(E8*0.175,0)</x:f>
        <x:v>0</x:v>
      </x:c>
      <x:c r="F9" s="13" t="s">
        <x:v>31</x:v>
      </x:c>
      <x:c r="G9" s="13" t="s">
        <x:v>167</x:v>
      </x:c>
    </x:row>
    <x:row r="10" spans="1:7" ht="21.94999999999999928946" customHeight="1">
      <x:c r="A10" s="1" t="s">
        <x:v>199</x:v>
      </x:c>
      <x:c r="B10" s="26"/>
      <x:c r="C10" s="27"/>
      <x:c r="D10" s="19" t="s">
        <x:v>64</x:v>
      </x:c>
      <x:c r="E10" s="20">
        <x:f>TRUNC(E8+E9,0)</x:f>
        <x:v>0</x:v>
      </x:c>
      <x:c r="F10" s="21" t="s">
        <x:v>167</x:v>
      </x:c>
      <x:c r="G10" s="21" t="s">
        <x:v>167</x:v>
      </x:c>
    </x:row>
    <x:row r="11" spans="1:7" ht="21.94999999999999928946" customHeight="1">
      <x:c r="A11" s="1" t="s">
        <x:v>208</x:v>
      </x:c>
      <x:c r="B11" s="26"/>
      <x:c r="C11" s="27" t="s">
        <x:v>278</x:v>
      </x:c>
      <x:c r="D11" s="17" t="s">
        <x:v>54</x:v>
      </x:c>
      <x:c r="E11" s="15">
        <x:f>TRUNC(공종별집계표!J5,0)</x:f>
        <x:v>0</x:v>
      </x:c>
      <x:c r="F11" s="13" t="s">
        <x:v>167</x:v>
      </x:c>
      <x:c r="G11" s="13" t="s">
        <x:v>167</x:v>
      </x:c>
    </x:row>
    <x:row r="12" spans="1:7" ht="21.94999999999999928946" customHeight="1">
      <x:c r="A12" s="1" t="s">
        <x:v>196</x:v>
      </x:c>
      <x:c r="B12" s="26"/>
      <x:c r="C12" s="27"/>
      <x:c r="D12" s="17" t="s">
        <x:v>88</x:v>
      </x:c>
      <x:c r="E12" s="15">
        <x:f>TRUNC(E10*0.0356,0)</x:f>
        <x:v>0</x:v>
      </x:c>
      <x:c r="F12" s="13" t="s">
        <x:v>274</x:v>
      </x:c>
      <x:c r="G12" s="13" t="s">
        <x:v>167</x:v>
      </x:c>
    </x:row>
    <x:row r="13" spans="1:7" ht="21.94999999999999928946" customHeight="1">
      <x:c r="A13" s="1" t="s">
        <x:v>211</x:v>
      </x:c>
      <x:c r="B13" s="26"/>
      <x:c r="C13" s="27"/>
      <x:c r="D13" s="17" t="s">
        <x:v>91</x:v>
      </x:c>
      <x:c r="E13" s="15">
        <x:f>TRUNC(E10*0.0101,0)</x:f>
        <x:v>0</x:v>
      </x:c>
      <x:c r="F13" s="13" t="s">
        <x:v>272</x:v>
      </x:c>
      <x:c r="G13" s="13" t="s">
        <x:v>167</x:v>
      </x:c>
    </x:row>
    <x:row r="14" spans="1:7" ht="21.94999999999999928946" customHeight="1">
      <x:c r="A14" s="1" t="s">
        <x:v>188</x:v>
      </x:c>
      <x:c r="B14" s="26"/>
      <x:c r="C14" s="27"/>
      <x:c r="D14" s="17" t="s">
        <x:v>292</x:v>
      </x:c>
      <x:c r="E14" s="15">
        <x:f>TRUNC((E7+E8)*0.0311,0)</x:f>
        <x:v>0</x:v>
      </x:c>
      <x:c r="F14" s="13" t="s">
        <x:v>57</x:v>
      </x:c>
      <x:c r="G14" s="13" t="s">
        <x:v>167</x:v>
      </x:c>
    </x:row>
    <x:row r="15" spans="1:7" ht="21.94999999999999928946" customHeight="1">
      <x:c r="A15" s="1" t="s">
        <x:v>222</x:v>
      </x:c>
      <x:c r="B15" s="26"/>
      <x:c r="C15" s="27"/>
      <x:c r="D15" s="17" t="s">
        <x:v>50</x:v>
      </x:c>
      <x:c r="E15" s="15">
        <x:f>TRUNC((E7+E8+E11+E19)*0.003,0)</x:f>
        <x:v>0</x:v>
      </x:c>
      <x:c r="F15" s="13" t="s">
        <x:v>94</x:v>
      </x:c>
      <x:c r="G15" s="13" t="s">
        <x:v>167</x:v>
      </x:c>
    </x:row>
    <x:row r="16" spans="1:7" ht="21.94999999999999928946" customHeight="1">
      <x:c r="A16" s="1" t="s">
        <x:v>218</x:v>
      </x:c>
      <x:c r="B16" s="26"/>
      <x:c r="C16" s="27"/>
      <x:c r="D16" s="17" t="s">
        <x:v>95</x:v>
      </x:c>
      <x:c r="E16" s="15">
        <x:f>TRUNC((E7+E10)*0.05,0)</x:f>
        <x:v>0</x:v>
      </x:c>
      <x:c r="F16" s="13" t="s">
        <x:v>99</x:v>
      </x:c>
      <x:c r="G16" s="13" t="s">
        <x:v>167</x:v>
      </x:c>
    </x:row>
    <x:row r="17" spans="1:7" ht="21.94999999999999928946" customHeight="1">
      <x:c r="A17" s="1" t="s">
        <x:v>182</x:v>
      </x:c>
      <x:c r="B17" s="26"/>
      <x:c r="C17" s="27"/>
      <x:c r="D17" s="17" t="s">
        <x:v>271</x:v>
      </x:c>
      <x:c r="E17" s="15">
        <x:f>TRUNC((E7+E8+E11+E19)*0.00081,0)</x:f>
        <x:v>0</x:v>
      </x:c>
      <x:c r="F17" s="13" t="s">
        <x:v>34</x:v>
      </x:c>
      <x:c r="G17" s="13" t="s">
        <x:v>167</x:v>
      </x:c>
    </x:row>
    <x:row r="18" spans="1:7" ht="21.94999999999999928946" customHeight="1">
      <x:c r="A18" s="1" t="s">
        <x:v>194</x:v>
      </x:c>
      <x:c r="B18" s="26"/>
      <x:c r="C18" s="27"/>
      <x:c r="D18" s="17" t="s">
        <x:v>61</x:v>
      </x:c>
      <x:c r="E18" s="15">
        <x:f>TRUNC((E7+E8+E11+E19)*0.001,0)</x:f>
        <x:v>0</x:v>
      </x:c>
      <x:c r="F18" s="13" t="s">
        <x:v>43</x:v>
      </x:c>
      <x:c r="G18" s="13" t="s">
        <x:v>167</x:v>
      </x:c>
    </x:row>
    <x:row r="19" spans="1:7" ht="21.94999999999999928946" customHeight="1">
      <x:c r="A19" s="1" t="s">
        <x:v>197</x:v>
      </x:c>
      <x:c r="B19" s="26"/>
      <x:c r="C19" s="27"/>
      <x:c r="D19" s="17" t="s">
        <x:v>289</x:v>
      </x:c>
      <x:c r="E19" s="15">
        <x:f>TRUNC(공종별집계표!T11,0)</x:f>
        <x:v>0</x:v>
      </x:c>
      <x:c r="F19" s="13" t="s">
        <x:v>167</x:v>
      </x:c>
      <x:c r="G19" s="13" t="s">
        <x:v>167</x:v>
      </x:c>
    </x:row>
    <x:row r="20" spans="1:7" ht="21.94999999999999928946" customHeight="1">
      <x:c r="A20" s="1" t="s">
        <x:v>205</x:v>
      </x:c>
      <x:c r="B20" s="26"/>
      <x:c r="C20" s="27"/>
      <x:c r="D20" s="17" t="s">
        <x:v>98</x:v>
      </x:c>
      <x:c r="E20" s="15">
        <x:f>TRUNC(E10*0.00006,0)</x:f>
        <x:v>0</x:v>
      </x:c>
      <x:c r="F20" s="13" t="s">
        <x:v>52</x:v>
      </x:c>
      <x:c r="G20" s="13" t="s">
        <x:v>167</x:v>
      </x:c>
    </x:row>
    <x:row r="21" spans="1:7" ht="21.94999999999999928946" customHeight="1">
      <x:c r="A21" s="1" t="s">
        <x:v>187</x:v>
      </x:c>
      <x:c r="B21" s="26"/>
      <x:c r="C21" s="27"/>
      <x:c r="D21" s="17" t="s">
        <x:v>273</x:v>
      </x:c>
      <x:c r="E21" s="15">
        <x:f>TRUNC(E10*0.0009,0)</x:f>
        <x:v>0</x:v>
      </x:c>
      <x:c r="F21" s="13" t="s">
        <x:v>290</x:v>
      </x:c>
      <x:c r="G21" s="13" t="s">
        <x:v>167</x:v>
      </x:c>
    </x:row>
    <x:row r="22" spans="1:7" ht="21.94999999999999928946" customHeight="1">
      <x:c r="A22" s="1" t="s">
        <x:v>186</x:v>
      </x:c>
      <x:c r="B22" s="26"/>
      <x:c r="C22" s="27"/>
      <x:c r="D22" s="19" t="s">
        <x:v>64</x:v>
      </x:c>
      <x:c r="E22" s="20">
        <x:f>TRUNC(E11+E12+E13+E20+E14+E19+E16+E15+E21+E17+E18,0)</x:f>
        <x:v>0</x:v>
      </x:c>
      <x:c r="F22" s="21" t="s">
        <x:v>167</x:v>
      </x:c>
      <x:c r="G22" s="21" t="s">
        <x:v>167</x:v>
      </x:c>
    </x:row>
    <x:row r="23" spans="1:7" ht="21.94999999999999928946" customHeight="1">
      <x:c r="A23" s="1" t="s">
        <x:v>207</x:v>
      </x:c>
      <x:c r="B23" s="28" t="s">
        <x:v>232</x:v>
      </x:c>
      <x:c r="C23" s="28"/>
      <x:c r="D23" s="28"/>
      <x:c r="E23" s="15">
        <x:f>TRUNC(E7+E10+E22,0)</x:f>
        <x:v>0</x:v>
      </x:c>
      <x:c r="F23" s="13" t="s">
        <x:v>167</x:v>
      </x:c>
      <x:c r="G23" s="13" t="s">
        <x:v>167</x:v>
      </x:c>
    </x:row>
    <x:row r="24" spans="1:7" ht="21.94999999999999928946" customHeight="1">
      <x:c r="A24" s="1" t="s">
        <x:v>189</x:v>
      </x:c>
      <x:c r="B24" s="28" t="s">
        <x:v>44</x:v>
      </x:c>
      <x:c r="C24" s="28"/>
      <x:c r="D24" s="28"/>
      <x:c r="E24" s="15">
        <x:f>TRUNC(E23*0.08,0)</x:f>
        <x:v>0</x:v>
      </x:c>
      <x:c r="F24" s="13" t="s">
        <x:v>144</x:v>
      </x:c>
      <x:c r="G24" s="13" t="s">
        <x:v>167</x:v>
      </x:c>
    </x:row>
    <x:row r="25" spans="1:7" ht="21.94999999999999928946" customHeight="1">
      <x:c r="A25" s="1" t="s">
        <x:v>183</x:v>
      </x:c>
      <x:c r="B25" s="28" t="s">
        <x:v>60</x:v>
      </x:c>
      <x:c r="C25" s="28"/>
      <x:c r="D25" s="28"/>
      <x:c r="E25" s="15">
        <x:f>TRUNC((E10+E22+E24)*0.15,0)</x:f>
        <x:v>0</x:v>
      </x:c>
      <x:c r="F25" s="13" t="s">
        <x:v>298</x:v>
      </x:c>
      <x:c r="G25" s="13" t="s">
        <x:v>167</x:v>
      </x:c>
    </x:row>
    <x:row r="26" spans="1:7" ht="21.94999999999999928946" customHeight="1">
      <x:c r="A26" s="1" t="s">
        <x:v>214</x:v>
      </x:c>
      <x:c r="B26" s="28" t="s">
        <x:v>16</x:v>
      </x:c>
      <x:c r="C26" s="28"/>
      <x:c r="D26" s="28"/>
      <x:c r="E26" s="15">
        <x:f>TRUNC(공종별집계표!T12,0)</x:f>
        <x:v>0</x:v>
      </x:c>
      <x:c r="F26" s="13" t="s">
        <x:v>167</x:v>
      </x:c>
      <x:c r="G26" s="13" t="s">
        <x:v>167</x:v>
      </x:c>
    </x:row>
    <x:row r="27" spans="1:7" ht="21.94999999999999928946" customHeight="1">
      <x:c r="A27" s="1" t="s">
        <x:v>212</x:v>
      </x:c>
      <x:c r="B27" s="28" t="s">
        <x:v>15</x:v>
      </x:c>
      <x:c r="C27" s="28"/>
      <x:c r="D27" s="28"/>
      <x:c r="E27" s="15">
        <x:f>TRUNC(E23+E24+E25+E26,0)</x:f>
        <x:v>0</x:v>
      </x:c>
      <x:c r="F27" s="13" t="s">
        <x:v>167</x:v>
      </x:c>
      <x:c r="G27" s="13" t="s">
        <x:v>167</x:v>
      </x:c>
    </x:row>
    <x:row r="28" spans="1:7" ht="21.94999999999999928946" customHeight="1">
      <x:c r="A28" s="1" t="s">
        <x:v>198</x:v>
      </x:c>
      <x:c r="B28" s="28" t="s">
        <x:v>100</x:v>
      </x:c>
      <x:c r="C28" s="28"/>
      <x:c r="D28" s="28"/>
      <x:c r="E28" s="15">
        <x:f>TRUNC(E27*0.1,0)</x:f>
        <x:v>0</x:v>
      </x:c>
      <x:c r="F28" s="13" t="s">
        <x:v>280</x:v>
      </x:c>
      <x:c r="G28" s="13" t="s">
        <x:v>167</x:v>
      </x:c>
    </x:row>
    <x:row r="29" spans="1:7" ht="21.94999999999999928946" customHeight="1">
      <x:c r="A29" s="1" t="s">
        <x:v>178</x:v>
      </x:c>
      <x:c r="B29" s="29" t="s">
        <x:v>39</x:v>
      </x:c>
      <x:c r="C29" s="29"/>
      <x:c r="D29" s="29"/>
      <x:c r="E29" s="20">
        <x:f>TRUNC(E27+E28,0)</x:f>
        <x:v>0</x:v>
      </x:c>
      <x:c r="F29" s="21" t="s">
        <x:v>167</x:v>
      </x:c>
      <x:c r="G29" s="21" t="s">
        <x:v>167</x:v>
      </x:c>
    </x:row>
    <x:row r="30" spans="1:7" ht="21.94999999999999928946" hidden="1" customHeight="1">
      <x:c r="A30" s="1" t="s">
        <x:v>181</x:v>
      </x:c>
      <x:c r="B30" s="28" t="s">
        <x:v>37</x:v>
      </x:c>
      <x:c r="C30" s="28"/>
      <x:c r="D30" s="28"/>
      <x:c r="E30" s="15">
        <x:f>TRUNC(E29+0,0)</x:f>
        <x:v>0</x:v>
      </x:c>
      <x:c r="F30" s="13" t="s">
        <x:v>167</x:v>
      </x:c>
      <x:c r="G30" s="13" t="s">
        <x:v>167</x:v>
      </x:c>
    </x:row>
  </x:sheetData>
  <x:mergeCells count="16">
    <x:mergeCell ref="B1:G1"/>
    <x:mergeCell ref="B2:E2"/>
    <x:mergeCell ref="F2:G2"/>
    <x:mergeCell ref="B3:D3"/>
    <x:mergeCell ref="B4:B22"/>
    <x:mergeCell ref="C4:C7"/>
    <x:mergeCell ref="C8:C10"/>
    <x:mergeCell ref="C11:C22"/>
    <x:mergeCell ref="B23:D23"/>
    <x:mergeCell ref="B24:D24"/>
    <x:mergeCell ref="B25:D25"/>
    <x:mergeCell ref="B26:D26"/>
    <x:mergeCell ref="B27:D27"/>
    <x:mergeCell ref="B28:D28"/>
    <x:mergeCell ref="B29:D29"/>
    <x:mergeCell ref="B30:D30"/>
  </x:mergeCells>
  <x:pageMargins left="0.78694444894790649414" right="0" top="0.39347222447395324707" bottom="0.39347222447395324707" header="0" footer="0"/>
  <x:pageSetup paperSize="9" scale="80" firstPageNumber="1" fitToWidth="1" fitToHeight="0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T29"/>
  <x:sheetViews>
    <x:sheetView view="pageBreakPreview" topLeftCell="A1" zoomScale="75" zoomScaleNormal="75" zoomScaleSheetLayoutView="75" workbookViewId="0">
      <x:selection activeCell="A1" activeCellId="0" sqref="A1:A1"/>
    </x:sheetView>
  </x:sheetViews>
  <x:sheetFormatPr defaultColWidth="9.00390625" defaultRowHeight="16.39999999999999857891"/>
  <x:cols>
    <x:col min="1" max="1" width="40.625" customWidth="1"/>
    <x:col min="2" max="2" width="20.625" customWidth="1"/>
    <x:col min="3" max="4" width="4.625" customWidth="1"/>
    <x:col min="5" max="12" width="13.625" customWidth="1"/>
    <x:col min="13" max="13" width="12.625" customWidth="1"/>
    <x:col min="14" max="16" width="2.625" hidden="1" customWidth="1"/>
    <x:col min="17" max="19" width="1.625" hidden="1" customWidth="1"/>
    <x:col min="20" max="20" width="18.625" hidden="1" customWidth="1"/>
  </x:cols>
  <x:sheetData>
    <x:row r="1" spans="1:13" ht="30" customHeight="1">
      <x:c r="A1" s="4" t="s">
        <x:v>87</x:v>
      </x:c>
      <x:c r="B1" s="5"/>
      <x:c r="C1" s="5"/>
      <x:c r="D1" s="5"/>
      <x:c r="E1" s="5"/>
      <x:c r="F1" s="5"/>
      <x:c r="G1" s="5"/>
      <x:c r="H1" s="5"/>
      <x:c r="I1" s="5"/>
      <x:c r="J1" s="5"/>
      <x:c r="K1" s="5"/>
      <x:c r="L1" s="5"/>
      <x:c r="M1" s="5"/>
    </x:row>
    <x:row r="2" spans="1:13" ht="30" customHeight="1">
      <x:c r="A2" s="6" t="s">
        <x:v>296</x:v>
      </x:c>
      <x:c r="B2" s="7"/>
      <x:c r="C2" s="7"/>
      <x:c r="D2" s="7"/>
      <x:c r="E2" s="7"/>
      <x:c r="F2" s="7"/>
      <x:c r="G2" s="7"/>
      <x:c r="H2" s="7"/>
      <x:c r="I2" s="7"/>
      <x:c r="J2" s="7"/>
      <x:c r="K2" s="7"/>
      <x:c r="L2" s="7"/>
      <x:c r="M2" s="8"/>
    </x:row>
    <x:row r="3" spans="1:20" ht="30" customHeight="1">
      <x:c r="A3" s="30" t="s">
        <x:v>84</x:v>
      </x:c>
      <x:c r="B3" s="30" t="s">
        <x:v>86</x:v>
      </x:c>
      <x:c r="C3" s="30" t="s">
        <x:v>164</x:v>
      </x:c>
      <x:c r="D3" s="30" t="s">
        <x:v>170</x:v>
      </x:c>
      <x:c r="E3" s="30" t="s">
        <x:v>120</x:v>
      </x:c>
      <x:c r="F3" s="30"/>
      <x:c r="G3" s="30" t="s">
        <x:v>80</x:v>
      </x:c>
      <x:c r="H3" s="30"/>
      <x:c r="I3" s="30" t="s">
        <x:v>83</x:v>
      </x:c>
      <x:c r="J3" s="30"/>
      <x:c r="K3" s="30" t="s">
        <x:v>85</x:v>
      </x:c>
      <x:c r="L3" s="30"/>
      <x:c r="M3" s="30" t="s">
        <x:v>19</x:v>
      </x:c>
      <x:c r="N3" s="32" t="s">
        <x:v>14</x:v>
      </x:c>
      <x:c r="O3" s="32" t="s">
        <x:v>163</x:v>
      </x:c>
      <x:c r="P3" s="32" t="s">
        <x:v>78</x:v>
      </x:c>
      <x:c r="Q3" s="32" t="s">
        <x:v>72</x:v>
      </x:c>
      <x:c r="R3" s="32" t="s">
        <x:v>125</x:v>
      </x:c>
      <x:c r="S3" s="32" t="s">
        <x:v>29</x:v>
      </x:c>
      <x:c r="T3" s="32" t="s">
        <x:v>241</x:v>
      </x:c>
    </x:row>
    <x:row r="4" spans="1:20" ht="30" customHeight="1">
      <x:c r="A4" s="31"/>
      <x:c r="B4" s="31"/>
      <x:c r="C4" s="31"/>
      <x:c r="D4" s="31"/>
      <x:c r="E4" s="12" t="s">
        <x:v>133</x:v>
      </x:c>
      <x:c r="F4" s="12" t="s">
        <x:v>79</x:v>
      </x:c>
      <x:c r="G4" s="12" t="s">
        <x:v>133</x:v>
      </x:c>
      <x:c r="H4" s="12" t="s">
        <x:v>79</x:v>
      </x:c>
      <x:c r="I4" s="12" t="s">
        <x:v>133</x:v>
      </x:c>
      <x:c r="J4" s="12" t="s">
        <x:v>79</x:v>
      </x:c>
      <x:c r="K4" s="12" t="s">
        <x:v>133</x:v>
      </x:c>
      <x:c r="L4" s="12" t="s">
        <x:v>79</x:v>
      </x:c>
      <x:c r="M4" s="31"/>
      <x:c r="N4" s="32"/>
      <x:c r="O4" s="32"/>
      <x:c r="P4" s="32"/>
      <x:c r="Q4" s="32"/>
      <x:c r="R4" s="32"/>
      <x:c r="S4" s="32"/>
      <x:c r="T4" s="32"/>
    </x:row>
    <x:row r="5" spans="1:20" ht="30" customHeight="1">
      <x:c r="A5" s="13" t="s">
        <x:v>59</x:v>
      </x:c>
      <x:c r="B5" s="13" t="s">
        <x:v>167</x:v>
      </x:c>
      <x:c r="C5" s="13" t="s">
        <x:v>167</x:v>
      </x:c>
      <x:c r="D5" s="14">
        <x:v>1</x:v>
      </x:c>
      <x:c r="E5" s="15">
        <x:f>F6</x:f>
        <x:v>0</x:v>
      </x:c>
      <x:c r="F5" s="15">
        <x:f>E5*D5</x:f>
        <x:v>0</x:v>
      </x:c>
      <x:c r="G5" s="15">
        <x:f>H6</x:f>
        <x:v>0</x:v>
      </x:c>
      <x:c r="H5" s="15">
        <x:f>G5*D5</x:f>
        <x:v>0</x:v>
      </x:c>
      <x:c r="I5" s="15">
        <x:f>J6</x:f>
        <x:v>0</x:v>
      </x:c>
      <x:c r="J5" s="15">
        <x:f>I5*D5</x:f>
        <x:v>0</x:v>
      </x:c>
      <x:c r="K5" s="15">
        <x:f>E5+G5+I5</x:f>
        <x:v>0</x:v>
      </x:c>
      <x:c r="L5" s="15">
        <x:f>F5+H5+J5</x:f>
        <x:v>0</x:v>
      </x:c>
      <x:c r="M5" s="13" t="s">
        <x:v>167</x:v>
      </x:c>
      <x:c r="N5" s="2" t="s">
        <x:v>162</x:v>
      </x:c>
      <x:c r="O5" s="2" t="s">
        <x:v>167</x:v>
      </x:c>
      <x:c r="P5" s="2" t="s">
        <x:v>167</x:v>
      </x:c>
      <x:c r="Q5" s="2" t="s">
        <x:v>167</x:v>
      </x:c>
      <x:c r="R5" s="3">
        <x:v>1</x:v>
      </x:c>
      <x:c r="S5" s="2" t="s">
        <x:v>167</x:v>
      </x:c>
      <x:c r="T5" s="11"/>
    </x:row>
    <x:row r="6" spans="1:20" ht="30" customHeight="1">
      <x:c r="A6" s="13" t="s">
        <x:v>45</x:v>
      </x:c>
      <x:c r="B6" s="13" t="s">
        <x:v>167</x:v>
      </x:c>
      <x:c r="C6" s="13" t="s">
        <x:v>167</x:v>
      </x:c>
      <x:c r="D6" s="14">
        <x:v>1</x:v>
      </x:c>
      <x:c r="E6" s="15">
        <x:f>F7+F8+F9+F10</x:f>
        <x:v>0</x:v>
      </x:c>
      <x:c r="F6" s="15">
        <x:f>E6*D6</x:f>
        <x:v>0</x:v>
      </x:c>
      <x:c r="G6" s="15">
        <x:f>H7+H8+H9+H10</x:f>
        <x:v>0</x:v>
      </x:c>
      <x:c r="H6" s="15">
        <x:f>G6*D6</x:f>
        <x:v>0</x:v>
      </x:c>
      <x:c r="I6" s="15">
        <x:f>J7+J8+J9+J10</x:f>
        <x:v>0</x:v>
      </x:c>
      <x:c r="J6" s="15">
        <x:f>I6*D6</x:f>
        <x:v>0</x:v>
      </x:c>
      <x:c r="K6" s="15">
        <x:f>E6+G6+I6</x:f>
        <x:v>0</x:v>
      </x:c>
      <x:c r="L6" s="15">
        <x:f>F6+H6+J6</x:f>
        <x:v>0</x:v>
      </x:c>
      <x:c r="M6" s="13" t="s">
        <x:v>167</x:v>
      </x:c>
      <x:c r="N6" s="2" t="s">
        <x:v>142</x:v>
      </x:c>
      <x:c r="O6" s="2" t="s">
        <x:v>167</x:v>
      </x:c>
      <x:c r="P6" s="2" t="s">
        <x:v>162</x:v>
      </x:c>
      <x:c r="Q6" s="2" t="s">
        <x:v>167</x:v>
      </x:c>
      <x:c r="R6" s="3">
        <x:v>2</x:v>
      </x:c>
      <x:c r="S6" s="2" t="s">
        <x:v>167</x:v>
      </x:c>
      <x:c r="T6" s="11"/>
    </x:row>
    <x:row r="7" spans="1:20" ht="30" customHeight="1">
      <x:c r="A7" s="13" t="s">
        <x:v>243</x:v>
      </x:c>
      <x:c r="B7" s="13" t="s">
        <x:v>167</x:v>
      </x:c>
      <x:c r="C7" s="13" t="s">
        <x:v>167</x:v>
      </x:c>
      <x:c r="D7" s="14">
        <x:v>1</x:v>
      </x:c>
      <x:c r="E7" s="15">
        <x:f>공종별내역서!F29</x:f>
        <x:v>0</x:v>
      </x:c>
      <x:c r="F7" s="15">
        <x:f>E7*D7</x:f>
        <x:v>0</x:v>
      </x:c>
      <x:c r="G7" s="15">
        <x:f>공종별내역서!H29</x:f>
        <x:v>0</x:v>
      </x:c>
      <x:c r="H7" s="15">
        <x:f>G7*D7</x:f>
        <x:v>0</x:v>
      </x:c>
      <x:c r="I7" s="15">
        <x:f>공종별내역서!J29</x:f>
        <x:v>0</x:v>
      </x:c>
      <x:c r="J7" s="15">
        <x:f>I7*D7</x:f>
        <x:v>0</x:v>
      </x:c>
      <x:c r="K7" s="15">
        <x:f>E7+G7+I7</x:f>
        <x:v>0</x:v>
      </x:c>
      <x:c r="L7" s="15">
        <x:f>F7+H7+J7</x:f>
        <x:v>0</x:v>
      </x:c>
      <x:c r="M7" s="13" t="s">
        <x:v>167</x:v>
      </x:c>
      <x:c r="N7" s="2" t="s">
        <x:v>124</x:v>
      </x:c>
      <x:c r="O7" s="2" t="s">
        <x:v>167</x:v>
      </x:c>
      <x:c r="P7" s="2" t="s">
        <x:v>142</x:v>
      </x:c>
      <x:c r="Q7" s="2" t="s">
        <x:v>167</x:v>
      </x:c>
      <x:c r="R7" s="3">
        <x:v>3</x:v>
      </x:c>
      <x:c r="S7" s="2" t="s">
        <x:v>167</x:v>
      </x:c>
      <x:c r="T7" s="11"/>
    </x:row>
    <x:row r="8" spans="1:20" ht="30" customHeight="1">
      <x:c r="A8" s="13" t="s">
        <x:v>238</x:v>
      </x:c>
      <x:c r="B8" s="13" t="s">
        <x:v>167</x:v>
      </x:c>
      <x:c r="C8" s="13" t="s">
        <x:v>167</x:v>
      </x:c>
      <x:c r="D8" s="14">
        <x:v>1</x:v>
      </x:c>
      <x:c r="E8" s="15">
        <x:f>공종별내역서!F55</x:f>
        <x:v>0</x:v>
      </x:c>
      <x:c r="F8" s="15">
        <x:f>E8*D8</x:f>
        <x:v>0</x:v>
      </x:c>
      <x:c r="G8" s="15">
        <x:f>공종별내역서!H55</x:f>
        <x:v>0</x:v>
      </x:c>
      <x:c r="H8" s="15">
        <x:f>G8*D8</x:f>
        <x:v>0</x:v>
      </x:c>
      <x:c r="I8" s="15">
        <x:f>공종별내역서!J55</x:f>
        <x:v>0</x:v>
      </x:c>
      <x:c r="J8" s="15">
        <x:f>I8*D8</x:f>
        <x:v>0</x:v>
      </x:c>
      <x:c r="K8" s="15">
        <x:f>E8+G8+I8</x:f>
        <x:v>0</x:v>
      </x:c>
      <x:c r="L8" s="15">
        <x:f>F8+H8+J8</x:f>
        <x:v>0</x:v>
      </x:c>
      <x:c r="M8" s="13" t="s">
        <x:v>167</x:v>
      </x:c>
      <x:c r="N8" s="2" t="s">
        <x:v>153</x:v>
      </x:c>
      <x:c r="O8" s="2" t="s">
        <x:v>167</x:v>
      </x:c>
      <x:c r="P8" s="2" t="s">
        <x:v>142</x:v>
      </x:c>
      <x:c r="Q8" s="2" t="s">
        <x:v>167</x:v>
      </x:c>
      <x:c r="R8" s="3">
        <x:v>3</x:v>
      </x:c>
      <x:c r="S8" s="2" t="s">
        <x:v>167</x:v>
      </x:c>
      <x:c r="T8" s="11"/>
    </x:row>
    <x:row r="9" spans="1:20" ht="30" customHeight="1">
      <x:c r="A9" s="13" t="s">
        <x:v>242</x:v>
      </x:c>
      <x:c r="B9" s="13" t="s">
        <x:v>167</x:v>
      </x:c>
      <x:c r="C9" s="13" t="s">
        <x:v>167</x:v>
      </x:c>
      <x:c r="D9" s="14">
        <x:v>1</x:v>
      </x:c>
      <x:c r="E9" s="15">
        <x:f>공종별내역서!F81</x:f>
        <x:v>0</x:v>
      </x:c>
      <x:c r="F9" s="15">
        <x:f>E9*D9</x:f>
        <x:v>0</x:v>
      </x:c>
      <x:c r="G9" s="15">
        <x:f>공종별내역서!H81</x:f>
        <x:v>0</x:v>
      </x:c>
      <x:c r="H9" s="15">
        <x:f>G9*D9</x:f>
        <x:v>0</x:v>
      </x:c>
      <x:c r="I9" s="15">
        <x:f>공종별내역서!J81</x:f>
        <x:v>0</x:v>
      </x:c>
      <x:c r="J9" s="15">
        <x:f>I9*D9</x:f>
        <x:v>0</x:v>
      </x:c>
      <x:c r="K9" s="15">
        <x:f>E9+G9+I9</x:f>
        <x:v>0</x:v>
      </x:c>
      <x:c r="L9" s="15">
        <x:f>F9+H9+J9</x:f>
        <x:v>0</x:v>
      </x:c>
      <x:c r="M9" s="13" t="s">
        <x:v>167</x:v>
      </x:c>
      <x:c r="N9" s="2" t="s">
        <x:v>18</x:v>
      </x:c>
      <x:c r="O9" s="2" t="s">
        <x:v>167</x:v>
      </x:c>
      <x:c r="P9" s="2" t="s">
        <x:v>142</x:v>
      </x:c>
      <x:c r="Q9" s="2" t="s">
        <x:v>167</x:v>
      </x:c>
      <x:c r="R9" s="3">
        <x:v>3</x:v>
      </x:c>
      <x:c r="S9" s="2" t="s">
        <x:v>167</x:v>
      </x:c>
      <x:c r="T9" s="11"/>
    </x:row>
    <x:row r="10" spans="1:20" ht="30" customHeight="1">
      <x:c r="A10" s="13" t="s">
        <x:v>240</x:v>
      </x:c>
      <x:c r="B10" s="13" t="s">
        <x:v>167</x:v>
      </x:c>
      <x:c r="C10" s="13" t="s">
        <x:v>167</x:v>
      </x:c>
      <x:c r="D10" s="14">
        <x:v>1</x:v>
      </x:c>
      <x:c r="E10" s="15">
        <x:f>공종별내역서!F107</x:f>
        <x:v>0</x:v>
      </x:c>
      <x:c r="F10" s="15">
        <x:f>E10*D10</x:f>
        <x:v>0</x:v>
      </x:c>
      <x:c r="G10" s="15">
        <x:f>공종별내역서!H107</x:f>
        <x:v>0</x:v>
      </x:c>
      <x:c r="H10" s="15">
        <x:f>G10*D10</x:f>
        <x:v>0</x:v>
      </x:c>
      <x:c r="I10" s="15">
        <x:f>공종별내역서!J107</x:f>
        <x:v>0</x:v>
      </x:c>
      <x:c r="J10" s="15">
        <x:f>I10*D10</x:f>
        <x:v>0</x:v>
      </x:c>
      <x:c r="K10" s="15">
        <x:f>E10+G10+I10</x:f>
        <x:v>0</x:v>
      </x:c>
      <x:c r="L10" s="15">
        <x:f>F10+H10+J10</x:f>
        <x:v>0</x:v>
      </x:c>
      <x:c r="M10" s="13" t="s">
        <x:v>167</x:v>
      </x:c>
      <x:c r="N10" s="2" t="s">
        <x:v>26</x:v>
      </x:c>
      <x:c r="O10" s="2" t="s">
        <x:v>167</x:v>
      </x:c>
      <x:c r="P10" s="2" t="s">
        <x:v>142</x:v>
      </x:c>
      <x:c r="Q10" s="2" t="s">
        <x:v>167</x:v>
      </x:c>
      <x:c r="R10" s="3">
        <x:v>3</x:v>
      </x:c>
      <x:c r="S10" s="2" t="s">
        <x:v>167</x:v>
      </x:c>
      <x:c r="T10" s="11"/>
    </x:row>
    <x:row r="11" spans="1:20" ht="30" customHeight="1">
      <x:c r="A11" s="13" t="s">
        <x:v>265</x:v>
      </x:c>
      <x:c r="B11" s="13" t="s">
        <x:v>167</x:v>
      </x:c>
      <x:c r="C11" s="13" t="s">
        <x:v>167</x:v>
      </x:c>
      <x:c r="D11" s="14">
        <x:v>1</x:v>
      </x:c>
      <x:c r="E11" s="15">
        <x:f>공종별내역서!F133</x:f>
        <x:v>0</x:v>
      </x:c>
      <x:c r="F11" s="15">
        <x:f>E11*D11</x:f>
        <x:v>0</x:v>
      </x:c>
      <x:c r="G11" s="15">
        <x:f>공종별내역서!H133</x:f>
        <x:v>0</x:v>
      </x:c>
      <x:c r="H11" s="15">
        <x:f>G11*D11</x:f>
        <x:v>0</x:v>
      </x:c>
      <x:c r="I11" s="15">
        <x:f>공종별내역서!J133</x:f>
        <x:v>0</x:v>
      </x:c>
      <x:c r="J11" s="15">
        <x:f>I11*D11</x:f>
        <x:v>0</x:v>
      </x:c>
      <x:c r="K11" s="15">
        <x:f>E11+G11+I11</x:f>
        <x:v>0</x:v>
      </x:c>
      <x:c r="L11" s="15">
        <x:f>F11+H11+J11</x:f>
        <x:v>0</x:v>
      </x:c>
      <x:c r="M11" s="13" t="s">
        <x:v>167</x:v>
      </x:c>
      <x:c r="N11" s="2" t="s">
        <x:v>25</x:v>
      </x:c>
      <x:c r="O11" s="2" t="s">
        <x:v>167</x:v>
      </x:c>
      <x:c r="P11" s="2" t="s">
        <x:v>167</x:v>
      </x:c>
      <x:c r="Q11" s="2" t="s">
        <x:v>160</x:v>
      </x:c>
      <x:c r="R11" s="3">
        <x:v>3</x:v>
      </x:c>
      <x:c r="S11" s="2" t="s">
        <x:v>167</x:v>
      </x:c>
      <x:c r="T11" s="11">
        <x:f>L11*1</x:f>
        <x:v>0</x:v>
      </x:c>
    </x:row>
    <x:row r="12" spans="1:20" ht="30" customHeight="1">
      <x:c r="A12" s="13" t="s">
        <x:v>268</x:v>
      </x:c>
      <x:c r="B12" s="13" t="s">
        <x:v>167</x:v>
      </x:c>
      <x:c r="C12" s="13" t="s">
        <x:v>167</x:v>
      </x:c>
      <x:c r="D12" s="14">
        <x:v>1</x:v>
      </x:c>
      <x:c r="E12" s="15">
        <x:f>공종별내역서!F159</x:f>
        <x:v>0</x:v>
      </x:c>
      <x:c r="F12" s="15">
        <x:f>E12*D12</x:f>
        <x:v>0</x:v>
      </x:c>
      <x:c r="G12" s="15">
        <x:f>공종별내역서!H159</x:f>
        <x:v>0</x:v>
      </x:c>
      <x:c r="H12" s="15">
        <x:f>G12*D12</x:f>
        <x:v>0</x:v>
      </x:c>
      <x:c r="I12" s="15">
        <x:f>공종별내역서!J159</x:f>
        <x:v>0</x:v>
      </x:c>
      <x:c r="J12" s="15">
        <x:f>I12*D12</x:f>
        <x:v>0</x:v>
      </x:c>
      <x:c r="K12" s="15">
        <x:f>E12+G12+I12</x:f>
        <x:v>0</x:v>
      </x:c>
      <x:c r="L12" s="15">
        <x:f>F12+H12+J12</x:f>
        <x:v>0</x:v>
      </x:c>
      <x:c r="M12" s="13" t="s">
        <x:v>167</x:v>
      </x:c>
      <x:c r="N12" s="2" t="s">
        <x:v>17</x:v>
      </x:c>
      <x:c r="O12" s="2" t="s">
        <x:v>167</x:v>
      </x:c>
      <x:c r="P12" s="2" t="s">
        <x:v>167</x:v>
      </x:c>
      <x:c r="Q12" s="2" t="s">
        <x:v>172</x:v>
      </x:c>
      <x:c r="R12" s="3">
        <x:v>3</x:v>
      </x:c>
      <x:c r="S12" s="2" t="s">
        <x:v>167</x:v>
      </x:c>
      <x:c r="T12" s="11">
        <x:f>L12*1</x:f>
        <x:v>0</x:v>
      </x:c>
    </x:row>
    <x:row r="13" spans="1:20" ht="30" customHeight="1">
      <x:c r="A13" s="14"/>
      <x:c r="B13" s="14"/>
      <x:c r="C13" s="14"/>
      <x:c r="D13" s="14"/>
      <x:c r="E13" s="14"/>
      <x:c r="F13" s="14"/>
      <x:c r="G13" s="14"/>
      <x:c r="H13" s="14"/>
      <x:c r="I13" s="14"/>
      <x:c r="J13" s="14"/>
      <x:c r="K13" s="14"/>
      <x:c r="L13" s="14"/>
      <x:c r="M13" s="14"/>
      <x:c r="T13" s="10"/>
    </x:row>
    <x:row r="14" spans="1:20" ht="30" customHeight="1">
      <x:c r="A14" s="14"/>
      <x:c r="B14" s="14"/>
      <x:c r="C14" s="14"/>
      <x:c r="D14" s="14"/>
      <x:c r="E14" s="14"/>
      <x:c r="F14" s="14"/>
      <x:c r="G14" s="14"/>
      <x:c r="H14" s="14"/>
      <x:c r="I14" s="14"/>
      <x:c r="J14" s="14"/>
      <x:c r="K14" s="14"/>
      <x:c r="L14" s="14"/>
      <x:c r="M14" s="14"/>
      <x:c r="T14" s="10"/>
    </x:row>
    <x:row r="15" spans="1:20" ht="30" customHeight="1">
      <x:c r="A15" s="14"/>
      <x:c r="B15" s="14"/>
      <x:c r="C15" s="14"/>
      <x:c r="D15" s="14"/>
      <x:c r="E15" s="14"/>
      <x:c r="F15" s="14"/>
      <x:c r="G15" s="14"/>
      <x:c r="H15" s="14"/>
      <x:c r="I15" s="14"/>
      <x:c r="J15" s="14"/>
      <x:c r="K15" s="14"/>
      <x:c r="L15" s="14"/>
      <x:c r="M15" s="14"/>
      <x:c r="T15" s="10"/>
    </x:row>
    <x:row r="16" spans="1:20" ht="30" customHeight="1">
      <x:c r="A16" s="14"/>
      <x:c r="B16" s="14"/>
      <x:c r="C16" s="14"/>
      <x:c r="D16" s="14"/>
      <x:c r="E16" s="14"/>
      <x:c r="F16" s="14"/>
      <x:c r="G16" s="14"/>
      <x:c r="H16" s="14"/>
      <x:c r="I16" s="14"/>
      <x:c r="J16" s="14"/>
      <x:c r="K16" s="14"/>
      <x:c r="L16" s="14"/>
      <x:c r="M16" s="14"/>
      <x:c r="T16" s="10"/>
    </x:row>
    <x:row r="17" spans="1:20" ht="30" customHeight="1">
      <x:c r="A17" s="14"/>
      <x:c r="B17" s="14"/>
      <x:c r="C17" s="14"/>
      <x:c r="D17" s="14"/>
      <x:c r="E17" s="14"/>
      <x:c r="F17" s="14"/>
      <x:c r="G17" s="14"/>
      <x:c r="H17" s="14"/>
      <x:c r="I17" s="14"/>
      <x:c r="J17" s="14"/>
      <x:c r="K17" s="14"/>
      <x:c r="L17" s="14"/>
      <x:c r="M17" s="14"/>
      <x:c r="T17" s="10"/>
    </x:row>
    <x:row r="18" spans="1:20" ht="30" customHeight="1">
      <x:c r="A18" s="14"/>
      <x:c r="B18" s="14"/>
      <x:c r="C18" s="14"/>
      <x:c r="D18" s="14"/>
      <x:c r="E18" s="14"/>
      <x:c r="F18" s="14"/>
      <x:c r="G18" s="14"/>
      <x:c r="H18" s="14"/>
      <x:c r="I18" s="14"/>
      <x:c r="J18" s="14"/>
      <x:c r="K18" s="14"/>
      <x:c r="L18" s="14"/>
      <x:c r="M18" s="14"/>
      <x:c r="T18" s="10"/>
    </x:row>
    <x:row r="19" spans="1:20" ht="30" customHeight="1">
      <x:c r="A19" s="14"/>
      <x:c r="B19" s="14"/>
      <x:c r="C19" s="14"/>
      <x:c r="D19" s="14"/>
      <x:c r="E19" s="14"/>
      <x:c r="F19" s="14"/>
      <x:c r="G19" s="14"/>
      <x:c r="H19" s="14"/>
      <x:c r="I19" s="14"/>
      <x:c r="J19" s="14"/>
      <x:c r="K19" s="14"/>
      <x:c r="L19" s="14"/>
      <x:c r="M19" s="14"/>
      <x:c r="T19" s="10"/>
    </x:row>
    <x:row r="20" spans="1:20" ht="30" customHeight="1">
      <x:c r="A20" s="14"/>
      <x:c r="B20" s="14"/>
      <x:c r="C20" s="14"/>
      <x:c r="D20" s="14"/>
      <x:c r="E20" s="14"/>
      <x:c r="F20" s="14"/>
      <x:c r="G20" s="14"/>
      <x:c r="H20" s="14"/>
      <x:c r="I20" s="14"/>
      <x:c r="J20" s="14"/>
      <x:c r="K20" s="14"/>
      <x:c r="L20" s="14"/>
      <x:c r="M20" s="14"/>
      <x:c r="T20" s="10"/>
    </x:row>
    <x:row r="21" spans="1:20" ht="30" customHeight="1">
      <x:c r="A21" s="14"/>
      <x:c r="B21" s="14"/>
      <x:c r="C21" s="14"/>
      <x:c r="D21" s="14"/>
      <x:c r="E21" s="14"/>
      <x:c r="F21" s="14"/>
      <x:c r="G21" s="14"/>
      <x:c r="H21" s="14"/>
      <x:c r="I21" s="14"/>
      <x:c r="J21" s="14"/>
      <x:c r="K21" s="14"/>
      <x:c r="L21" s="14"/>
      <x:c r="M21" s="14"/>
      <x:c r="T21" s="10"/>
    </x:row>
    <x:row r="22" spans="1:20" ht="30" customHeight="1">
      <x:c r="A22" s="14"/>
      <x:c r="B22" s="14"/>
      <x:c r="C22" s="14"/>
      <x:c r="D22" s="14"/>
      <x:c r="E22" s="14"/>
      <x:c r="F22" s="14"/>
      <x:c r="G22" s="14"/>
      <x:c r="H22" s="14"/>
      <x:c r="I22" s="14"/>
      <x:c r="J22" s="14"/>
      <x:c r="K22" s="14"/>
      <x:c r="L22" s="14"/>
      <x:c r="M22" s="14"/>
      <x:c r="T22" s="10"/>
    </x:row>
    <x:row r="23" spans="1:20" ht="30" customHeight="1">
      <x:c r="A23" s="14"/>
      <x:c r="B23" s="14"/>
      <x:c r="C23" s="14"/>
      <x:c r="D23" s="14"/>
      <x:c r="E23" s="14"/>
      <x:c r="F23" s="14"/>
      <x:c r="G23" s="14"/>
      <x:c r="H23" s="14"/>
      <x:c r="I23" s="14"/>
      <x:c r="J23" s="14"/>
      <x:c r="K23" s="14"/>
      <x:c r="L23" s="14"/>
      <x:c r="M23" s="14"/>
      <x:c r="T23" s="10"/>
    </x:row>
    <x:row r="24" spans="1:20" ht="30" customHeight="1">
      <x:c r="A24" s="14"/>
      <x:c r="B24" s="14"/>
      <x:c r="C24" s="14"/>
      <x:c r="D24" s="14"/>
      <x:c r="E24" s="14"/>
      <x:c r="F24" s="14"/>
      <x:c r="G24" s="14"/>
      <x:c r="H24" s="14"/>
      <x:c r="I24" s="14"/>
      <x:c r="J24" s="14"/>
      <x:c r="K24" s="14"/>
      <x:c r="L24" s="14"/>
      <x:c r="M24" s="14"/>
      <x:c r="T24" s="10"/>
    </x:row>
    <x:row r="25" spans="1:20" ht="30" customHeight="1">
      <x:c r="A25" s="14"/>
      <x:c r="B25" s="14"/>
      <x:c r="C25" s="14"/>
      <x:c r="D25" s="14"/>
      <x:c r="E25" s="14"/>
      <x:c r="F25" s="14"/>
      <x:c r="G25" s="14"/>
      <x:c r="H25" s="14"/>
      <x:c r="I25" s="14"/>
      <x:c r="J25" s="14"/>
      <x:c r="K25" s="14"/>
      <x:c r="L25" s="14"/>
      <x:c r="M25" s="14"/>
      <x:c r="T25" s="10"/>
    </x:row>
    <x:row r="26" spans="1:20" ht="30" customHeight="1">
      <x:c r="A26" s="14"/>
      <x:c r="B26" s="14"/>
      <x:c r="C26" s="14"/>
      <x:c r="D26" s="14"/>
      <x:c r="E26" s="14"/>
      <x:c r="F26" s="14"/>
      <x:c r="G26" s="14"/>
      <x:c r="H26" s="14"/>
      <x:c r="I26" s="14"/>
      <x:c r="J26" s="14"/>
      <x:c r="K26" s="14"/>
      <x:c r="L26" s="14"/>
      <x:c r="M26" s="14"/>
      <x:c r="T26" s="10"/>
    </x:row>
    <x:row r="27" spans="1:20" ht="30" customHeight="1">
      <x:c r="A27" s="14"/>
      <x:c r="B27" s="14"/>
      <x:c r="C27" s="14"/>
      <x:c r="D27" s="14"/>
      <x:c r="E27" s="14"/>
      <x:c r="F27" s="14"/>
      <x:c r="G27" s="14"/>
      <x:c r="H27" s="14"/>
      <x:c r="I27" s="14"/>
      <x:c r="J27" s="14"/>
      <x:c r="K27" s="14"/>
      <x:c r="L27" s="14"/>
      <x:c r="M27" s="14"/>
      <x:c r="T27" s="10"/>
    </x:row>
    <x:row r="28" spans="1:20" ht="30" customHeight="1">
      <x:c r="A28" s="14"/>
      <x:c r="B28" s="14"/>
      <x:c r="C28" s="14"/>
      <x:c r="D28" s="14"/>
      <x:c r="E28" s="14"/>
      <x:c r="F28" s="14"/>
      <x:c r="G28" s="14"/>
      <x:c r="H28" s="14"/>
      <x:c r="I28" s="14"/>
      <x:c r="J28" s="14"/>
      <x:c r="K28" s="14"/>
      <x:c r="L28" s="14"/>
      <x:c r="M28" s="14"/>
      <x:c r="T28" s="10"/>
    </x:row>
    <x:row r="29" spans="1:20" ht="30" customHeight="1">
      <x:c r="A29" s="13" t="s">
        <x:v>63</x:v>
      </x:c>
      <x:c r="B29" s="14"/>
      <x:c r="C29" s="14"/>
      <x:c r="D29" s="14"/>
      <x:c r="E29" s="14"/>
      <x:c r="F29" s="15">
        <x:f>F5</x:f>
        <x:v>0</x:v>
      </x:c>
      <x:c r="G29" s="14"/>
      <x:c r="H29" s="15">
        <x:f>H5</x:f>
        <x:v>0</x:v>
      </x:c>
      <x:c r="I29" s="14"/>
      <x:c r="J29" s="15">
        <x:f>J5</x:f>
        <x:v>0</x:v>
      </x:c>
      <x:c r="K29" s="14"/>
      <x:c r="L29" s="15">
        <x:f>L5</x:f>
        <x:v>0</x:v>
      </x:c>
      <x:c r="M29" s="14"/>
      <x:c r="T29" s="10"/>
    </x:row>
  </x:sheetData>
  <x:mergeCells count="16">
    <x:mergeCell ref="A3:A4"/>
    <x:mergeCell ref="B3:B4"/>
    <x:mergeCell ref="C3:C4"/>
    <x:mergeCell ref="D3:D4"/>
    <x:mergeCell ref="E3:F3"/>
    <x:mergeCell ref="G3:H3"/>
    <x:mergeCell ref="I3:J3"/>
    <x:mergeCell ref="K3:L3"/>
    <x:mergeCell ref="M3:M4"/>
    <x:mergeCell ref="N3:N4"/>
    <x:mergeCell ref="O3:O4"/>
    <x:mergeCell ref="P3:P4"/>
    <x:mergeCell ref="Q3:Q4"/>
    <x:mergeCell ref="R3:R4"/>
    <x:mergeCell ref="S3:S4"/>
    <x:mergeCell ref="T3:T4"/>
  </x:mergeCells>
  <x:pageMargins left="0.78694444894790649414" right="0" top="0.39347222447395324707" bottom="0.39347222447395324707" header="0" footer="0"/>
  <x:pageSetup paperSize="9" scale="61" firstPageNumber="1" fitToWidth="1" fitToHeight="0" orientation="landscape" usePrinterDefaults="1" blackAndWhite="0" draft="0" useFirstPageNumber="0" horizontalDpi="600" verticalDpi="600" copies="1"/>
  <x:rowBreaks count="1" manualBreakCount="1">
    <x:brk id="29" min="0" max="1048575" man="1" pt="0"/>
  </x:row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V159"/>
  <x:sheetViews>
    <x:sheetView view="pageBreakPreview" topLeftCell="A1" zoomScale="75" zoomScaleNormal="75" zoomScaleSheetLayoutView="75" workbookViewId="0">
      <x:selection activeCell="A1" activeCellId="0" sqref="A1:A1"/>
    </x:sheetView>
  </x:sheetViews>
  <x:sheetFormatPr defaultColWidth="9.00390625" defaultRowHeight="16.39999999999999857891"/>
  <x:cols>
    <x:col min="1" max="2" width="30.625" customWidth="1"/>
    <x:col min="3" max="3" width="4.625" customWidth="1"/>
    <x:col min="4" max="4" width="8.625" customWidth="1"/>
    <x:col min="5" max="12" width="13.625" customWidth="1"/>
    <x:col min="13" max="13" width="12.625" customWidth="1"/>
    <x:col min="14" max="43" width="2.625" hidden="1" customWidth="1"/>
    <x:col min="44" max="44" width="10.625" hidden="1" customWidth="1"/>
    <x:col min="45" max="46" width="1.625" hidden="1" customWidth="1"/>
    <x:col min="47" max="47" width="24.625" hidden="1" customWidth="1"/>
    <x:col min="48" max="48" width="10.625" hidden="1" customWidth="1"/>
  </x:cols>
  <x:sheetData>
    <x:row r="1" spans="1:13" ht="30" customHeight="1">
      <x:c r="A1" s="6" t="s">
        <x:v>296</x:v>
      </x:c>
      <x:c r="B1" s="7"/>
      <x:c r="C1" s="7"/>
      <x:c r="D1" s="7"/>
      <x:c r="E1" s="7"/>
      <x:c r="F1" s="7"/>
      <x:c r="G1" s="7"/>
      <x:c r="H1" s="7"/>
      <x:c r="I1" s="7"/>
      <x:c r="J1" s="7"/>
      <x:c r="K1" s="7"/>
      <x:c r="L1" s="7"/>
      <x:c r="M1" s="8"/>
    </x:row>
    <x:row r="2" spans="1:48" ht="30" customHeight="1">
      <x:c r="A2" s="30" t="s">
        <x:v>84</x:v>
      </x:c>
      <x:c r="B2" s="30" t="s">
        <x:v>86</x:v>
      </x:c>
      <x:c r="C2" s="30" t="s">
        <x:v>164</x:v>
      </x:c>
      <x:c r="D2" s="30" t="s">
        <x:v>170</x:v>
      </x:c>
      <x:c r="E2" s="30" t="s">
        <x:v>120</x:v>
      </x:c>
      <x:c r="F2" s="30"/>
      <x:c r="G2" s="30" t="s">
        <x:v>80</x:v>
      </x:c>
      <x:c r="H2" s="30"/>
      <x:c r="I2" s="30" t="s">
        <x:v>83</x:v>
      </x:c>
      <x:c r="J2" s="30"/>
      <x:c r="K2" s="30" t="s">
        <x:v>85</x:v>
      </x:c>
      <x:c r="L2" s="30"/>
      <x:c r="M2" s="30" t="s">
        <x:v>19</x:v>
      </x:c>
      <x:c r="N2" s="32" t="s">
        <x:v>73</x:v>
      </x:c>
      <x:c r="O2" s="32" t="s">
        <x:v>163</x:v>
      </x:c>
      <x:c r="P2" s="32" t="s">
        <x:v>168</x:v>
      </x:c>
      <x:c r="Q2" s="32" t="s">
        <x:v>14</x:v>
      </x:c>
      <x:c r="R2" s="32" t="s">
        <x:v>174</x:v>
      </x:c>
      <x:c r="S2" s="32" t="s">
        <x:v>173</x:v>
      </x:c>
      <x:c r="T2" s="32" t="s">
        <x:v>171</x:v>
      </x:c>
      <x:c r="U2" s="32" t="s">
        <x:v>76</x:v>
      </x:c>
      <x:c r="V2" s="32" t="s">
        <x:v>129</x:v>
      </x:c>
      <x:c r="W2" s="32" t="s">
        <x:v>176</x:v>
      </x:c>
      <x:c r="X2" s="32" t="s">
        <x:v>12</x:v>
      </x:c>
      <x:c r="Y2" s="32" t="s">
        <x:v>75</x:v>
      </x:c>
      <x:c r="Z2" s="32" t="s">
        <x:v>122</x:v>
      </x:c>
      <x:c r="AA2" s="32" t="s">
        <x:v>77</x:v>
      </x:c>
      <x:c r="AB2" s="32" t="s">
        <x:v>127</x:v>
      </x:c>
      <x:c r="AC2" s="32" t="s">
        <x:v>131</x:v>
      </x:c>
      <x:c r="AD2" s="32" t="s">
        <x:v>10</x:v>
      </x:c>
      <x:c r="AE2" s="32" t="s">
        <x:v>135</x:v>
      </x:c>
      <x:c r="AF2" s="32" t="s">
        <x:v>128</x:v>
      </x:c>
      <x:c r="AG2" s="32" t="s">
        <x:v>134</x:v>
      </x:c>
      <x:c r="AH2" s="32" t="s">
        <x:v>136</x:v>
      </x:c>
      <x:c r="AI2" s="32" t="s">
        <x:v>132</x:v>
      </x:c>
      <x:c r="AJ2" s="32" t="s">
        <x:v>74</x:v>
      </x:c>
      <x:c r="AK2" s="32" t="s">
        <x:v>81</x:v>
      </x:c>
      <x:c r="AL2" s="32" t="s">
        <x:v>13</x:v>
      </x:c>
      <x:c r="AM2" s="32" t="s">
        <x:v>71</x:v>
      </x:c>
      <x:c r="AN2" s="32" t="s">
        <x:v>82</x:v>
      </x:c>
      <x:c r="AO2" s="32" t="s">
        <x:v>130</x:v>
      </x:c>
      <x:c r="AP2" s="32" t="s">
        <x:v>123</x:v>
      </x:c>
      <x:c r="AQ2" s="32" t="s">
        <x:v>11</x:v>
      </x:c>
      <x:c r="AR2" s="32" t="s">
        <x:v>137</x:v>
      </x:c>
      <x:c r="AS2" s="32" t="s">
        <x:v>72</x:v>
      </x:c>
      <x:c r="AT2" s="32" t="s">
        <x:v>125</x:v>
      </x:c>
      <x:c r="AU2" s="32" t="s">
        <x:v>126</x:v>
      </x:c>
      <x:c r="AV2" s="32" t="s">
        <x:v>143</x:v>
      </x:c>
    </x:row>
    <x:row r="3" spans="1:48" ht="30" customHeight="1">
      <x:c r="A3" s="30"/>
      <x:c r="B3" s="30"/>
      <x:c r="C3" s="30"/>
      <x:c r="D3" s="30"/>
      <x:c r="E3" s="9" t="s">
        <x:v>133</x:v>
      </x:c>
      <x:c r="F3" s="9" t="s">
        <x:v>79</x:v>
      </x:c>
      <x:c r="G3" s="9" t="s">
        <x:v>133</x:v>
      </x:c>
      <x:c r="H3" s="9" t="s">
        <x:v>79</x:v>
      </x:c>
      <x:c r="I3" s="9" t="s">
        <x:v>133</x:v>
      </x:c>
      <x:c r="J3" s="9" t="s">
        <x:v>79</x:v>
      </x:c>
      <x:c r="K3" s="9" t="s">
        <x:v>133</x:v>
      </x:c>
      <x:c r="L3" s="9" t="s">
        <x:v>79</x:v>
      </x:c>
      <x:c r="M3" s="30"/>
      <x:c r="N3" s="32"/>
      <x:c r="O3" s="32"/>
      <x:c r="P3" s="32"/>
      <x:c r="Q3" s="32"/>
      <x:c r="R3" s="32"/>
      <x:c r="S3" s="32"/>
      <x:c r="T3" s="32"/>
      <x:c r="U3" s="32"/>
      <x:c r="V3" s="32"/>
      <x:c r="W3" s="32"/>
      <x:c r="X3" s="32"/>
      <x:c r="Y3" s="32"/>
      <x:c r="Z3" s="32"/>
      <x:c r="AA3" s="32"/>
      <x:c r="AB3" s="32"/>
      <x:c r="AC3" s="32"/>
      <x:c r="AD3" s="32"/>
      <x:c r="AE3" s="32"/>
      <x:c r="AF3" s="32"/>
      <x:c r="AG3" s="32"/>
      <x:c r="AH3" s="32"/>
      <x:c r="AI3" s="32"/>
      <x:c r="AJ3" s="32"/>
      <x:c r="AK3" s="32"/>
      <x:c r="AL3" s="32"/>
      <x:c r="AM3" s="32"/>
      <x:c r="AN3" s="32"/>
      <x:c r="AO3" s="32"/>
      <x:c r="AP3" s="32"/>
      <x:c r="AQ3" s="32"/>
      <x:c r="AR3" s="32"/>
      <x:c r="AS3" s="32"/>
      <x:c r="AT3" s="32"/>
      <x:c r="AU3" s="32"/>
      <x:c r="AV3" s="32"/>
    </x:row>
    <x:row r="4" spans="1:48" ht="30" customHeight="1">
      <x:c r="A4" s="16" t="s">
        <x:v>243</x:v>
      </x:c>
      <x:c r="B4" s="16" t="s">
        <x:v>167</x:v>
      </x:c>
      <x:c r="C4" s="14"/>
      <x:c r="D4" s="14"/>
      <x:c r="E4" s="15"/>
      <x:c r="F4" s="15"/>
      <x:c r="G4" s="15"/>
      <x:c r="H4" s="15"/>
      <x:c r="I4" s="15"/>
      <x:c r="J4" s="15"/>
      <x:c r="K4" s="15"/>
      <x:c r="L4" s="15"/>
      <x:c r="M4" s="14"/>
      <x:c r="N4" s="3"/>
      <x:c r="O4" s="3"/>
      <x:c r="P4" s="3"/>
      <x:c r="Q4" s="2" t="s">
        <x:v>124</x:v>
      </x:c>
      <x:c r="R4" s="3"/>
      <x:c r="S4" s="3"/>
      <x:c r="T4" s="3"/>
      <x:c r="U4" s="3"/>
      <x:c r="V4" s="3"/>
      <x:c r="W4" s="3"/>
      <x:c r="X4" s="3"/>
      <x:c r="Y4" s="3"/>
      <x:c r="Z4" s="3"/>
      <x:c r="AA4" s="3"/>
      <x:c r="AB4" s="3"/>
      <x:c r="AC4" s="3"/>
      <x:c r="AD4" s="3"/>
      <x:c r="AE4" s="3"/>
      <x:c r="AF4" s="3"/>
      <x:c r="AG4" s="3"/>
      <x:c r="AH4" s="3"/>
      <x:c r="AI4" s="3"/>
      <x:c r="AJ4" s="3"/>
      <x:c r="AK4" s="3"/>
      <x:c r="AL4" s="3"/>
      <x:c r="AM4" s="3"/>
      <x:c r="AN4" s="3"/>
      <x:c r="AO4" s="3"/>
      <x:c r="AP4" s="3"/>
      <x:c r="AQ4" s="3"/>
      <x:c r="AR4" s="3"/>
      <x:c r="AS4" s="3"/>
      <x:c r="AT4" s="3"/>
      <x:c r="AU4" s="3"/>
      <x:c r="AV4" s="3"/>
    </x:row>
    <x:row r="5" spans="1:48" ht="30" customHeight="1">
      <x:c r="A5" s="16" t="s">
        <x:v>297</x:v>
      </x:c>
      <x:c r="B5" s="16" t="s">
        <x:v>234</x:v>
      </x:c>
      <x:c r="C5" s="16" t="s">
        <x:v>161</x:v>
      </x:c>
      <x:c r="D5" s="14">
        <x:v>6</x:v>
      </x:c>
      <x:c r="E5" s="15"/>
      <x:c r="F5" s="15">
        <x:f>TRUNC(E5*D5,0)</x:f>
        <x:v>0</x:v>
      </x:c>
      <x:c r="G5" s="15"/>
      <x:c r="H5" s="15">
        <x:f>TRUNC(G5*D5,0)</x:f>
        <x:v>0</x:v>
      </x:c>
      <x:c r="I5" s="15"/>
      <x:c r="J5" s="15">
        <x:f>TRUNC(I5*D5,0)</x:f>
        <x:v>0</x:v>
      </x:c>
      <x:c r="K5" s="15">
        <x:f>TRUNC(E5+G5+I5,0)</x:f>
        <x:v>0</x:v>
      </x:c>
      <x:c r="L5" s="15">
        <x:f>TRUNC(F5+H5+J5,0)</x:f>
        <x:v>0</x:v>
      </x:c>
      <x:c r="M5" s="16" t="s">
        <x:v>167</x:v>
      </x:c>
      <x:c r="N5" s="2" t="s">
        <x:v>111</x:v>
      </x:c>
      <x:c r="O5" s="2" t="s">
        <x:v>167</x:v>
      </x:c>
      <x:c r="P5" s="2" t="s">
        <x:v>167</x:v>
      </x:c>
      <x:c r="Q5" s="2" t="s">
        <x:v>124</x:v>
      </x:c>
      <x:c r="R5" s="2" t="s">
        <x:v>165</x:v>
      </x:c>
      <x:c r="S5" s="2" t="s">
        <x:v>175</x:v>
      </x:c>
      <x:c r="T5" s="2" t="s">
        <x:v>175</x:v>
      </x:c>
      <x:c r="U5" s="3"/>
      <x:c r="V5" s="3"/>
      <x:c r="W5" s="3"/>
      <x:c r="X5" s="3"/>
      <x:c r="Y5" s="3"/>
      <x:c r="Z5" s="3"/>
      <x:c r="AA5" s="3"/>
      <x:c r="AB5" s="3"/>
      <x:c r="AC5" s="3"/>
      <x:c r="AD5" s="3"/>
      <x:c r="AE5" s="3"/>
      <x:c r="AF5" s="3"/>
      <x:c r="AG5" s="3"/>
      <x:c r="AH5" s="3"/>
      <x:c r="AI5" s="3"/>
      <x:c r="AJ5" s="3"/>
      <x:c r="AK5" s="3"/>
      <x:c r="AL5" s="3"/>
      <x:c r="AM5" s="3"/>
      <x:c r="AN5" s="3"/>
      <x:c r="AO5" s="3"/>
      <x:c r="AP5" s="3"/>
      <x:c r="AQ5" s="3"/>
      <x:c r="AR5" s="2" t="s">
        <x:v>167</x:v>
      </x:c>
      <x:c r="AS5" s="2" t="s">
        <x:v>167</x:v>
      </x:c>
      <x:c r="AT5" s="3"/>
      <x:c r="AU5" s="2" t="s">
        <x:v>252</x:v>
      </x:c>
      <x:c r="AV5" s="3">
        <x:v>67664</x:v>
      </x:c>
    </x:row>
    <x:row r="6" spans="1:48" ht="30" customHeight="1">
      <x:c r="A6" s="16" t="s">
        <x:v>233</x:v>
      </x:c>
      <x:c r="B6" s="16" t="s">
        <x:v>23</x:v>
      </x:c>
      <x:c r="C6" s="16" t="s">
        <x:v>191</x:v>
      </x:c>
      <x:c r="D6" s="14">
        <x:v>1351</x:v>
      </x:c>
      <x:c r="E6" s="15"/>
      <x:c r="F6" s="15">
        <x:f>TRUNC(E6*D6,0)</x:f>
        <x:v>0</x:v>
      </x:c>
      <x:c r="G6" s="15"/>
      <x:c r="H6" s="15">
        <x:f>TRUNC(G6*D6,0)</x:f>
        <x:v>0</x:v>
      </x:c>
      <x:c r="I6" s="15"/>
      <x:c r="J6" s="15">
        <x:f>TRUNC(I6*D6,0)</x:f>
        <x:v>0</x:v>
      </x:c>
      <x:c r="K6" s="15">
        <x:f>TRUNC(E6+G6+I6,0)</x:f>
        <x:v>0</x:v>
      </x:c>
      <x:c r="L6" s="15">
        <x:f>TRUNC(F6+H6+J6,0)</x:f>
        <x:v>0</x:v>
      </x:c>
      <x:c r="M6" s="16" t="s">
        <x:v>167</x:v>
      </x:c>
      <x:c r="N6" s="2" t="s">
        <x:v>103</x:v>
      </x:c>
      <x:c r="O6" s="2" t="s">
        <x:v>167</x:v>
      </x:c>
      <x:c r="P6" s="2" t="s">
        <x:v>167</x:v>
      </x:c>
      <x:c r="Q6" s="2" t="s">
        <x:v>124</x:v>
      </x:c>
      <x:c r="R6" s="2" t="s">
        <x:v>165</x:v>
      </x:c>
      <x:c r="S6" s="2" t="s">
        <x:v>175</x:v>
      </x:c>
      <x:c r="T6" s="2" t="s">
        <x:v>175</x:v>
      </x:c>
      <x:c r="U6" s="3"/>
      <x:c r="V6" s="3"/>
      <x:c r="W6" s="3"/>
      <x:c r="X6" s="3"/>
      <x:c r="Y6" s="3"/>
      <x:c r="Z6" s="3"/>
      <x:c r="AA6" s="3"/>
      <x:c r="AB6" s="3"/>
      <x:c r="AC6" s="3"/>
      <x:c r="AD6" s="3"/>
      <x:c r="AE6" s="3"/>
      <x:c r="AF6" s="3"/>
      <x:c r="AG6" s="3"/>
      <x:c r="AH6" s="3"/>
      <x:c r="AI6" s="3"/>
      <x:c r="AJ6" s="3"/>
      <x:c r="AK6" s="3"/>
      <x:c r="AL6" s="3"/>
      <x:c r="AM6" s="3"/>
      <x:c r="AN6" s="3"/>
      <x:c r="AO6" s="3"/>
      <x:c r="AP6" s="3"/>
      <x:c r="AQ6" s="3"/>
      <x:c r="AR6" s="2" t="s">
        <x:v>167</x:v>
      </x:c>
      <x:c r="AS6" s="2" t="s">
        <x:v>167</x:v>
      </x:c>
      <x:c r="AT6" s="3"/>
      <x:c r="AU6" s="2" t="s">
        <x:v>1</x:v>
      </x:c>
      <x:c r="AV6" s="3">
        <x:v>1471</x:v>
      </x:c>
    </x:row>
    <x:row r="7" spans="1:17" ht="30" customHeight="1">
      <x:c r="A7" s="14"/>
      <x:c r="B7" s="14"/>
      <x:c r="C7" s="14"/>
      <x:c r="D7" s="14"/>
      <x:c r="E7" s="15"/>
      <x:c r="F7" s="15"/>
      <x:c r="G7" s="15"/>
      <x:c r="H7" s="15"/>
      <x:c r="I7" s="15"/>
      <x:c r="J7" s="15"/>
      <x:c r="K7" s="15"/>
      <x:c r="L7" s="15"/>
      <x:c r="M7" s="14"/>
      <x:c r="Q7" s="1" t="s">
        <x:v>124</x:v>
      </x:c>
    </x:row>
    <x:row r="8" spans="1:17" ht="30" customHeight="1">
      <x:c r="A8" s="14"/>
      <x:c r="B8" s="14"/>
      <x:c r="C8" s="14"/>
      <x:c r="D8" s="14"/>
      <x:c r="E8" s="15"/>
      <x:c r="F8" s="15"/>
      <x:c r="G8" s="15"/>
      <x:c r="H8" s="15"/>
      <x:c r="I8" s="15"/>
      <x:c r="J8" s="15"/>
      <x:c r="K8" s="15"/>
      <x:c r="L8" s="15"/>
      <x:c r="M8" s="14"/>
      <x:c r="Q8" s="1" t="s">
        <x:v>124</x:v>
      </x:c>
    </x:row>
    <x:row r="9" spans="1:17" ht="30" customHeight="1">
      <x:c r="A9" s="14"/>
      <x:c r="B9" s="14"/>
      <x:c r="C9" s="14"/>
      <x:c r="D9" s="14"/>
      <x:c r="E9" s="15"/>
      <x:c r="F9" s="15"/>
      <x:c r="G9" s="15"/>
      <x:c r="H9" s="15"/>
      <x:c r="I9" s="15"/>
      <x:c r="J9" s="15"/>
      <x:c r="K9" s="15"/>
      <x:c r="L9" s="15"/>
      <x:c r="M9" s="14"/>
      <x:c r="Q9" s="1" t="s">
        <x:v>124</x:v>
      </x:c>
    </x:row>
    <x:row r="10" spans="1:17" ht="30" customHeight="1">
      <x:c r="A10" s="14"/>
      <x:c r="B10" s="14"/>
      <x:c r="C10" s="14"/>
      <x:c r="D10" s="14"/>
      <x:c r="E10" s="15"/>
      <x:c r="F10" s="15"/>
      <x:c r="G10" s="15"/>
      <x:c r="H10" s="15"/>
      <x:c r="I10" s="15"/>
      <x:c r="J10" s="15"/>
      <x:c r="K10" s="15"/>
      <x:c r="L10" s="15"/>
      <x:c r="M10" s="14"/>
      <x:c r="Q10" s="1" t="s">
        <x:v>124</x:v>
      </x:c>
    </x:row>
    <x:row r="11" spans="1:17" ht="30" customHeight="1">
      <x:c r="A11" s="14"/>
      <x:c r="B11" s="14"/>
      <x:c r="C11" s="14"/>
      <x:c r="D11" s="14"/>
      <x:c r="E11" s="15"/>
      <x:c r="F11" s="15"/>
      <x:c r="G11" s="15"/>
      <x:c r="H11" s="15"/>
      <x:c r="I11" s="15"/>
      <x:c r="J11" s="15"/>
      <x:c r="K11" s="15"/>
      <x:c r="L11" s="15"/>
      <x:c r="M11" s="14"/>
      <x:c r="Q11" s="1" t="s">
        <x:v>124</x:v>
      </x:c>
    </x:row>
    <x:row r="12" spans="1:17" ht="30" customHeight="1">
      <x:c r="A12" s="14"/>
      <x:c r="B12" s="14"/>
      <x:c r="C12" s="14"/>
      <x:c r="D12" s="14"/>
      <x:c r="E12" s="15"/>
      <x:c r="F12" s="15"/>
      <x:c r="G12" s="15"/>
      <x:c r="H12" s="15"/>
      <x:c r="I12" s="15"/>
      <x:c r="J12" s="15"/>
      <x:c r="K12" s="15"/>
      <x:c r="L12" s="15"/>
      <x:c r="M12" s="14"/>
      <x:c r="Q12" s="1" t="s">
        <x:v>124</x:v>
      </x:c>
    </x:row>
    <x:row r="13" spans="1:17" ht="30" customHeight="1">
      <x:c r="A13" s="14"/>
      <x:c r="B13" s="14"/>
      <x:c r="C13" s="14"/>
      <x:c r="D13" s="14"/>
      <x:c r="E13" s="15"/>
      <x:c r="F13" s="15"/>
      <x:c r="G13" s="15"/>
      <x:c r="H13" s="15"/>
      <x:c r="I13" s="15"/>
      <x:c r="J13" s="15"/>
      <x:c r="K13" s="15"/>
      <x:c r="L13" s="15"/>
      <x:c r="M13" s="14"/>
      <x:c r="Q13" s="1" t="s">
        <x:v>124</x:v>
      </x:c>
    </x:row>
    <x:row r="14" spans="1:17" ht="30" customHeight="1">
      <x:c r="A14" s="14"/>
      <x:c r="B14" s="14"/>
      <x:c r="C14" s="14"/>
      <x:c r="D14" s="14"/>
      <x:c r="E14" s="15"/>
      <x:c r="F14" s="15"/>
      <x:c r="G14" s="15"/>
      <x:c r="H14" s="15"/>
      <x:c r="I14" s="15"/>
      <x:c r="J14" s="15"/>
      <x:c r="K14" s="15"/>
      <x:c r="L14" s="15"/>
      <x:c r="M14" s="14"/>
      <x:c r="Q14" s="1" t="s">
        <x:v>124</x:v>
      </x:c>
    </x:row>
    <x:row r="15" spans="1:17" ht="30" customHeight="1">
      <x:c r="A15" s="14"/>
      <x:c r="B15" s="14"/>
      <x:c r="C15" s="14"/>
      <x:c r="D15" s="14"/>
      <x:c r="E15" s="15"/>
      <x:c r="F15" s="15"/>
      <x:c r="G15" s="15"/>
      <x:c r="H15" s="15"/>
      <x:c r="I15" s="15"/>
      <x:c r="J15" s="15"/>
      <x:c r="K15" s="15"/>
      <x:c r="L15" s="15"/>
      <x:c r="M15" s="14"/>
      <x:c r="Q15" s="1" t="s">
        <x:v>124</x:v>
      </x:c>
    </x:row>
    <x:row r="16" spans="1:17" ht="30" customHeight="1">
      <x:c r="A16" s="14"/>
      <x:c r="B16" s="14"/>
      <x:c r="C16" s="14"/>
      <x:c r="D16" s="14"/>
      <x:c r="E16" s="15"/>
      <x:c r="F16" s="15"/>
      <x:c r="G16" s="15"/>
      <x:c r="H16" s="15"/>
      <x:c r="I16" s="15"/>
      <x:c r="J16" s="15"/>
      <x:c r="K16" s="15"/>
      <x:c r="L16" s="15"/>
      <x:c r="M16" s="14"/>
      <x:c r="Q16" s="1" t="s">
        <x:v>124</x:v>
      </x:c>
    </x:row>
    <x:row r="17" spans="1:17" ht="30" customHeight="1">
      <x:c r="A17" s="14"/>
      <x:c r="B17" s="14"/>
      <x:c r="C17" s="14"/>
      <x:c r="D17" s="14"/>
      <x:c r="E17" s="15"/>
      <x:c r="F17" s="15"/>
      <x:c r="G17" s="15"/>
      <x:c r="H17" s="15"/>
      <x:c r="I17" s="15"/>
      <x:c r="J17" s="15"/>
      <x:c r="K17" s="15"/>
      <x:c r="L17" s="15"/>
      <x:c r="M17" s="14"/>
      <x:c r="Q17" s="1" t="s">
        <x:v>124</x:v>
      </x:c>
    </x:row>
    <x:row r="18" spans="1:17" ht="30" customHeight="1">
      <x:c r="A18" s="14"/>
      <x:c r="B18" s="14"/>
      <x:c r="C18" s="14"/>
      <x:c r="D18" s="14"/>
      <x:c r="E18" s="15"/>
      <x:c r="F18" s="15"/>
      <x:c r="G18" s="15"/>
      <x:c r="H18" s="15"/>
      <x:c r="I18" s="15"/>
      <x:c r="J18" s="15"/>
      <x:c r="K18" s="15"/>
      <x:c r="L18" s="15"/>
      <x:c r="M18" s="14"/>
      <x:c r="Q18" s="1" t="s">
        <x:v>124</x:v>
      </x:c>
    </x:row>
    <x:row r="19" spans="1:17" ht="30" customHeight="1">
      <x:c r="A19" s="14"/>
      <x:c r="B19" s="14"/>
      <x:c r="C19" s="14"/>
      <x:c r="D19" s="14"/>
      <x:c r="E19" s="15"/>
      <x:c r="F19" s="15"/>
      <x:c r="G19" s="15"/>
      <x:c r="H19" s="15"/>
      <x:c r="I19" s="15"/>
      <x:c r="J19" s="15"/>
      <x:c r="K19" s="15"/>
      <x:c r="L19" s="15"/>
      <x:c r="M19" s="14"/>
      <x:c r="Q19" s="1" t="s">
        <x:v>124</x:v>
      </x:c>
    </x:row>
    <x:row r="20" spans="1:17" ht="30" customHeight="1">
      <x:c r="A20" s="14"/>
      <x:c r="B20" s="14"/>
      <x:c r="C20" s="14"/>
      <x:c r="D20" s="14"/>
      <x:c r="E20" s="15"/>
      <x:c r="F20" s="15"/>
      <x:c r="G20" s="15"/>
      <x:c r="H20" s="15"/>
      <x:c r="I20" s="15"/>
      <x:c r="J20" s="15"/>
      <x:c r="K20" s="15"/>
      <x:c r="L20" s="15"/>
      <x:c r="M20" s="14"/>
      <x:c r="Q20" s="1" t="s">
        <x:v>124</x:v>
      </x:c>
    </x:row>
    <x:row r="21" spans="1:17" ht="30" customHeight="1">
      <x:c r="A21" s="14"/>
      <x:c r="B21" s="14"/>
      <x:c r="C21" s="14"/>
      <x:c r="D21" s="14"/>
      <x:c r="E21" s="15"/>
      <x:c r="F21" s="15"/>
      <x:c r="G21" s="15"/>
      <x:c r="H21" s="15"/>
      <x:c r="I21" s="15"/>
      <x:c r="J21" s="15"/>
      <x:c r="K21" s="15"/>
      <x:c r="L21" s="15"/>
      <x:c r="M21" s="14"/>
      <x:c r="Q21" s="1" t="s">
        <x:v>124</x:v>
      </x:c>
    </x:row>
    <x:row r="22" spans="1:17" ht="30" customHeight="1">
      <x:c r="A22" s="14"/>
      <x:c r="B22" s="14"/>
      <x:c r="C22" s="14"/>
      <x:c r="D22" s="14"/>
      <x:c r="E22" s="15"/>
      <x:c r="F22" s="15"/>
      <x:c r="G22" s="15"/>
      <x:c r="H22" s="15"/>
      <x:c r="I22" s="15"/>
      <x:c r="J22" s="15"/>
      <x:c r="K22" s="15"/>
      <x:c r="L22" s="15"/>
      <x:c r="M22" s="14"/>
      <x:c r="Q22" s="1" t="s">
        <x:v>124</x:v>
      </x:c>
    </x:row>
    <x:row r="23" spans="1:17" ht="30" customHeight="1">
      <x:c r="A23" s="14"/>
      <x:c r="B23" s="14"/>
      <x:c r="C23" s="14"/>
      <x:c r="D23" s="14"/>
      <x:c r="E23" s="15"/>
      <x:c r="F23" s="15"/>
      <x:c r="G23" s="15"/>
      <x:c r="H23" s="15"/>
      <x:c r="I23" s="15"/>
      <x:c r="J23" s="15"/>
      <x:c r="K23" s="15"/>
      <x:c r="L23" s="15"/>
      <x:c r="M23" s="14"/>
      <x:c r="Q23" s="1" t="s">
        <x:v>124</x:v>
      </x:c>
    </x:row>
    <x:row r="24" spans="1:17" ht="30" customHeight="1">
      <x:c r="A24" s="14"/>
      <x:c r="B24" s="14"/>
      <x:c r="C24" s="14"/>
      <x:c r="D24" s="14"/>
      <x:c r="E24" s="15"/>
      <x:c r="F24" s="15"/>
      <x:c r="G24" s="15"/>
      <x:c r="H24" s="15"/>
      <x:c r="I24" s="15"/>
      <x:c r="J24" s="15"/>
      <x:c r="K24" s="15"/>
      <x:c r="L24" s="15"/>
      <x:c r="M24" s="14"/>
      <x:c r="Q24" s="1" t="s">
        <x:v>124</x:v>
      </x:c>
    </x:row>
    <x:row r="25" spans="1:17" ht="30" customHeight="1">
      <x:c r="A25" s="14"/>
      <x:c r="B25" s="14"/>
      <x:c r="C25" s="14"/>
      <x:c r="D25" s="14"/>
      <x:c r="E25" s="15"/>
      <x:c r="F25" s="15"/>
      <x:c r="G25" s="15"/>
      <x:c r="H25" s="15"/>
      <x:c r="I25" s="15"/>
      <x:c r="J25" s="15"/>
      <x:c r="K25" s="15"/>
      <x:c r="L25" s="15"/>
      <x:c r="M25" s="14"/>
      <x:c r="Q25" s="1" t="s">
        <x:v>124</x:v>
      </x:c>
    </x:row>
    <x:row r="26" spans="1:17" ht="30" customHeight="1">
      <x:c r="A26" s="14"/>
      <x:c r="B26" s="14"/>
      <x:c r="C26" s="14"/>
      <x:c r="D26" s="14"/>
      <x:c r="E26" s="15"/>
      <x:c r="F26" s="15"/>
      <x:c r="G26" s="15"/>
      <x:c r="H26" s="15"/>
      <x:c r="I26" s="15"/>
      <x:c r="J26" s="15"/>
      <x:c r="K26" s="15"/>
      <x:c r="L26" s="15"/>
      <x:c r="M26" s="14"/>
      <x:c r="Q26" s="1" t="s">
        <x:v>124</x:v>
      </x:c>
    </x:row>
    <x:row r="27" spans="1:17" ht="30" customHeight="1">
      <x:c r="A27" s="14"/>
      <x:c r="B27" s="14"/>
      <x:c r="C27" s="14"/>
      <x:c r="D27" s="14"/>
      <x:c r="E27" s="15"/>
      <x:c r="F27" s="15"/>
      <x:c r="G27" s="15"/>
      <x:c r="H27" s="15"/>
      <x:c r="I27" s="15"/>
      <x:c r="J27" s="15"/>
      <x:c r="K27" s="15"/>
      <x:c r="L27" s="15"/>
      <x:c r="M27" s="14"/>
      <x:c r="Q27" s="1" t="s">
        <x:v>124</x:v>
      </x:c>
    </x:row>
    <x:row r="28" spans="1:17" ht="30" customHeight="1">
      <x:c r="A28" s="14"/>
      <x:c r="B28" s="14"/>
      <x:c r="C28" s="14"/>
      <x:c r="D28" s="14"/>
      <x:c r="E28" s="15"/>
      <x:c r="F28" s="15"/>
      <x:c r="G28" s="15"/>
      <x:c r="H28" s="15"/>
      <x:c r="I28" s="15"/>
      <x:c r="J28" s="15"/>
      <x:c r="K28" s="15"/>
      <x:c r="L28" s="15"/>
      <x:c r="M28" s="14"/>
      <x:c r="Q28" s="1" t="s">
        <x:v>124</x:v>
      </x:c>
    </x:row>
    <x:row r="29" spans="1:14" ht="30" customHeight="1">
      <x:c r="A29" s="16" t="s">
        <x:v>63</x:v>
      </x:c>
      <x:c r="B29" s="14"/>
      <x:c r="C29" s="14"/>
      <x:c r="D29" s="14"/>
      <x:c r="E29" s="15"/>
      <x:c r="F29" s="15">
        <x:f>SUMIF(Q5:Q28,"010101",F5:F28)</x:f>
        <x:v>0</x:v>
      </x:c>
      <x:c r="G29" s="15"/>
      <x:c r="H29" s="15">
        <x:f>SUMIF(Q5:Q28,"010101",H5:H28)</x:f>
        <x:v>0</x:v>
      </x:c>
      <x:c r="I29" s="15"/>
      <x:c r="J29" s="15">
        <x:f>SUMIF(Q5:Q28,"010101",J5:J28)</x:f>
        <x:v>0</x:v>
      </x:c>
      <x:c r="K29" s="15"/>
      <x:c r="L29" s="15">
        <x:f>SUMIF(Q5:Q28,"010101",L5:L28)</x:f>
        <x:v>0</x:v>
      </x:c>
      <x:c r="M29" s="14"/>
      <x:c r="N29" t="s">
        <x:v>20</x:v>
      </x:c>
    </x:row>
    <x:row r="30" spans="1:48" ht="30" customHeight="1">
      <x:c r="A30" s="16" t="s">
        <x:v>238</x:v>
      </x:c>
      <x:c r="B30" s="16" t="s">
        <x:v>167</x:v>
      </x:c>
      <x:c r="C30" s="14"/>
      <x:c r="D30" s="14"/>
      <x:c r="E30" s="15"/>
      <x:c r="F30" s="15"/>
      <x:c r="G30" s="15"/>
      <x:c r="H30" s="15"/>
      <x:c r="I30" s="15"/>
      <x:c r="J30" s="15"/>
      <x:c r="K30" s="15"/>
      <x:c r="L30" s="15"/>
      <x:c r="M30" s="14"/>
      <x:c r="N30" s="3"/>
      <x:c r="O30" s="3"/>
      <x:c r="P30" s="3"/>
      <x:c r="Q30" s="2" t="s">
        <x:v>153</x:v>
      </x:c>
      <x:c r="R30" s="3"/>
      <x:c r="S30" s="3"/>
      <x:c r="T30" s="3"/>
      <x:c r="U30" s="3"/>
      <x:c r="V30" s="3"/>
      <x:c r="W30" s="3"/>
      <x:c r="X30" s="3"/>
      <x:c r="Y30" s="3"/>
      <x:c r="Z30" s="3"/>
      <x:c r="AA30" s="3"/>
      <x:c r="AB30" s="3"/>
      <x:c r="AC30" s="3"/>
      <x:c r="AD30" s="3"/>
      <x:c r="AE30" s="3"/>
      <x:c r="AF30" s="3"/>
      <x:c r="AG30" s="3"/>
      <x:c r="AH30" s="3"/>
      <x:c r="AI30" s="3"/>
      <x:c r="AJ30" s="3"/>
      <x:c r="AK30" s="3"/>
      <x:c r="AL30" s="3"/>
      <x:c r="AM30" s="3"/>
      <x:c r="AN30" s="3"/>
      <x:c r="AO30" s="3"/>
      <x:c r="AP30" s="3"/>
      <x:c r="AQ30" s="3"/>
      <x:c r="AR30" s="3"/>
      <x:c r="AS30" s="3"/>
      <x:c r="AT30" s="3"/>
      <x:c r="AU30" s="3"/>
      <x:c r="AV30" s="3"/>
    </x:row>
    <x:row r="31" spans="1:48" ht="30" customHeight="1">
      <x:c r="A31" s="16" t="s">
        <x:v>32</x:v>
      </x:c>
      <x:c r="B31" s="16" t="s">
        <x:v>58</x:v>
      </x:c>
      <x:c r="C31" s="16" t="s">
        <x:v>191</x:v>
      </x:c>
      <x:c r="D31" s="14">
        <x:v>1352</x:v>
      </x:c>
      <x:c r="E31" s="15"/>
      <x:c r="F31" s="15">
        <x:f>TRUNC(E31*D31,0)</x:f>
        <x:v>0</x:v>
      </x:c>
      <x:c r="G31" s="15"/>
      <x:c r="H31" s="15">
        <x:f>TRUNC(G31*D31,0)</x:f>
        <x:v>0</x:v>
      </x:c>
      <x:c r="I31" s="15"/>
      <x:c r="J31" s="15">
        <x:f>TRUNC(I31*D31,0)</x:f>
        <x:v>0</x:v>
      </x:c>
      <x:c r="K31" s="15">
        <x:f>TRUNC(E31+G31+I31,0)</x:f>
        <x:v>0</x:v>
      </x:c>
      <x:c r="L31" s="15">
        <x:f>TRUNC(F31+H31+J31,0)</x:f>
        <x:v>0</x:v>
      </x:c>
      <x:c r="M31" s="16" t="s">
        <x:v>167</x:v>
      </x:c>
      <x:c r="N31" s="2" t="s">
        <x:v>7</x:v>
      </x:c>
      <x:c r="O31" s="2" t="s">
        <x:v>167</x:v>
      </x:c>
      <x:c r="P31" s="2" t="s">
        <x:v>167</x:v>
      </x:c>
      <x:c r="Q31" s="2" t="s">
        <x:v>153</x:v>
      </x:c>
      <x:c r="R31" s="2" t="s">
        <x:v>175</x:v>
      </x:c>
      <x:c r="S31" s="2" t="s">
        <x:v>175</x:v>
      </x:c>
      <x:c r="T31" s="2" t="s">
        <x:v>165</x:v>
      </x:c>
      <x:c r="U31" s="3"/>
      <x:c r="V31" s="3"/>
      <x:c r="W31" s="3"/>
      <x:c r="X31" s="3"/>
      <x:c r="Y31" s="3"/>
      <x:c r="Z31" s="3"/>
      <x:c r="AA31" s="3"/>
      <x:c r="AB31" s="3"/>
      <x:c r="AC31" s="3"/>
      <x:c r="AD31" s="3"/>
      <x:c r="AE31" s="3"/>
      <x:c r="AF31" s="3"/>
      <x:c r="AG31" s="3"/>
      <x:c r="AH31" s="3"/>
      <x:c r="AI31" s="3"/>
      <x:c r="AJ31" s="3"/>
      <x:c r="AK31" s="3"/>
      <x:c r="AL31" s="3"/>
      <x:c r="AM31" s="3"/>
      <x:c r="AN31" s="3"/>
      <x:c r="AO31" s="3"/>
      <x:c r="AP31" s="3"/>
      <x:c r="AQ31" s="3"/>
      <x:c r="AR31" s="2" t="s">
        <x:v>167</x:v>
      </x:c>
      <x:c r="AS31" s="2" t="s">
        <x:v>167</x:v>
      </x:c>
      <x:c r="AT31" s="3"/>
      <x:c r="AU31" s="2" t="s">
        <x:v>138</x:v>
      </x:c>
      <x:c r="AV31" s="3">
        <x:v>75846</x:v>
      </x:c>
    </x:row>
    <x:row r="32" spans="1:48" ht="30" customHeight="1">
      <x:c r="A32" s="16" t="s">
        <x:v>49</x:v>
      </x:c>
      <x:c r="B32" s="16" t="s">
        <x:v>69</x:v>
      </x:c>
      <x:c r="C32" s="16" t="s">
        <x:v>180</x:v>
      </x:c>
      <x:c r="D32" s="14">
        <x:v>712</x:v>
      </x:c>
      <x:c r="E32" s="15"/>
      <x:c r="F32" s="15">
        <x:f>TRUNC(E32*D32,0)</x:f>
        <x:v>0</x:v>
      </x:c>
      <x:c r="G32" s="15"/>
      <x:c r="H32" s="15">
        <x:f>TRUNC(G32*D32,0)</x:f>
        <x:v>0</x:v>
      </x:c>
      <x:c r="I32" s="15"/>
      <x:c r="J32" s="15">
        <x:f>TRUNC(I32*D32,0)</x:f>
        <x:v>0</x:v>
      </x:c>
      <x:c r="K32" s="15">
        <x:f>TRUNC(E32+G32+I32,0)</x:f>
        <x:v>0</x:v>
      </x:c>
      <x:c r="L32" s="15">
        <x:f>TRUNC(F32+H32+J32,0)</x:f>
        <x:v>0</x:v>
      </x:c>
      <x:c r="M32" s="16" t="s">
        <x:v>167</x:v>
      </x:c>
      <x:c r="N32" s="2" t="s">
        <x:v>8</x:v>
      </x:c>
      <x:c r="O32" s="2" t="s">
        <x:v>167</x:v>
      </x:c>
      <x:c r="P32" s="2" t="s">
        <x:v>167</x:v>
      </x:c>
      <x:c r="Q32" s="2" t="s">
        <x:v>153</x:v>
      </x:c>
      <x:c r="R32" s="2" t="s">
        <x:v>175</x:v>
      </x:c>
      <x:c r="S32" s="2" t="s">
        <x:v>175</x:v>
      </x:c>
      <x:c r="T32" s="2" t="s">
        <x:v>165</x:v>
      </x:c>
      <x:c r="U32" s="3"/>
      <x:c r="V32" s="3"/>
      <x:c r="W32" s="3"/>
      <x:c r="X32" s="3"/>
      <x:c r="Y32" s="3"/>
      <x:c r="Z32" s="3"/>
      <x:c r="AA32" s="3"/>
      <x:c r="AB32" s="3"/>
      <x:c r="AC32" s="3"/>
      <x:c r="AD32" s="3"/>
      <x:c r="AE32" s="3"/>
      <x:c r="AF32" s="3"/>
      <x:c r="AG32" s="3"/>
      <x:c r="AH32" s="3"/>
      <x:c r="AI32" s="3"/>
      <x:c r="AJ32" s="3"/>
      <x:c r="AK32" s="3"/>
      <x:c r="AL32" s="3"/>
      <x:c r="AM32" s="3"/>
      <x:c r="AN32" s="3"/>
      <x:c r="AO32" s="3"/>
      <x:c r="AP32" s="3"/>
      <x:c r="AQ32" s="3"/>
      <x:c r="AR32" s="2" t="s">
        <x:v>167</x:v>
      </x:c>
      <x:c r="AS32" s="2" t="s">
        <x:v>167</x:v>
      </x:c>
      <x:c r="AT32" s="3"/>
      <x:c r="AU32" s="2" t="s">
        <x:v>141</x:v>
      </x:c>
      <x:c r="AV32" s="3">
        <x:v>75848</x:v>
      </x:c>
    </x:row>
    <x:row r="33" spans="1:48" ht="30" customHeight="1">
      <x:c r="A33" s="16" t="s">
        <x:v>235</x:v>
      </x:c>
      <x:c r="B33" s="16" t="s">
        <x:v>294</x:v>
      </x:c>
      <x:c r="C33" s="16" t="s">
        <x:v>180</x:v>
      </x:c>
      <x:c r="D33" s="14">
        <x:v>6</x:v>
      </x:c>
      <x:c r="E33" s="15"/>
      <x:c r="F33" s="15">
        <x:f>TRUNC(E33*D33,0)</x:f>
        <x:v>0</x:v>
      </x:c>
      <x:c r="G33" s="15"/>
      <x:c r="H33" s="15">
        <x:f>TRUNC(G33*D33,0)</x:f>
        <x:v>0</x:v>
      </x:c>
      <x:c r="I33" s="15"/>
      <x:c r="J33" s="15">
        <x:f>TRUNC(I33*D33,0)</x:f>
        <x:v>0</x:v>
      </x:c>
      <x:c r="K33" s="15">
        <x:f>TRUNC(E33+G33+I33,0)</x:f>
        <x:v>0</x:v>
      </x:c>
      <x:c r="L33" s="15">
        <x:f>TRUNC(F33+H33+J33,0)</x:f>
        <x:v>0</x:v>
      </x:c>
      <x:c r="M33" s="16" t="s">
        <x:v>167</x:v>
      </x:c>
      <x:c r="N33" s="2" t="s">
        <x:v>115</x:v>
      </x:c>
      <x:c r="O33" s="2" t="s">
        <x:v>167</x:v>
      </x:c>
      <x:c r="P33" s="2" t="s">
        <x:v>167</x:v>
      </x:c>
      <x:c r="Q33" s="2" t="s">
        <x:v>153</x:v>
      </x:c>
      <x:c r="R33" s="2" t="s">
        <x:v>165</x:v>
      </x:c>
      <x:c r="S33" s="2" t="s">
        <x:v>175</x:v>
      </x:c>
      <x:c r="T33" s="2" t="s">
        <x:v>175</x:v>
      </x:c>
      <x:c r="U33" s="3"/>
      <x:c r="V33" s="3"/>
      <x:c r="W33" s="3"/>
      <x:c r="X33" s="3"/>
      <x:c r="Y33" s="3"/>
      <x:c r="Z33" s="3"/>
      <x:c r="AA33" s="3"/>
      <x:c r="AB33" s="3"/>
      <x:c r="AC33" s="3"/>
      <x:c r="AD33" s="3"/>
      <x:c r="AE33" s="3"/>
      <x:c r="AF33" s="3"/>
      <x:c r="AG33" s="3"/>
      <x:c r="AH33" s="3"/>
      <x:c r="AI33" s="3"/>
      <x:c r="AJ33" s="3"/>
      <x:c r="AK33" s="3"/>
      <x:c r="AL33" s="3"/>
      <x:c r="AM33" s="3"/>
      <x:c r="AN33" s="3"/>
      <x:c r="AO33" s="3"/>
      <x:c r="AP33" s="3"/>
      <x:c r="AQ33" s="3"/>
      <x:c r="AR33" s="2" t="s">
        <x:v>167</x:v>
      </x:c>
      <x:c r="AS33" s="2" t="s">
        <x:v>167</x:v>
      </x:c>
      <x:c r="AT33" s="3"/>
      <x:c r="AU33" s="2" t="s">
        <x:v>0</x:v>
      </x:c>
      <x:c r="AV33" s="3">
        <x:v>75960</x:v>
      </x:c>
    </x:row>
    <x:row r="34" spans="1:17" ht="30" customHeight="1">
      <x:c r="A34" s="14"/>
      <x:c r="B34" s="14"/>
      <x:c r="C34" s="14"/>
      <x:c r="D34" s="14"/>
      <x:c r="E34" s="15"/>
      <x:c r="F34" s="15"/>
      <x:c r="G34" s="15"/>
      <x:c r="H34" s="15"/>
      <x:c r="I34" s="15"/>
      <x:c r="J34" s="15"/>
      <x:c r="K34" s="15"/>
      <x:c r="L34" s="15"/>
      <x:c r="M34" s="14"/>
      <x:c r="Q34" s="1" t="s">
        <x:v>153</x:v>
      </x:c>
    </x:row>
    <x:row r="35" spans="1:17" ht="30" customHeight="1">
      <x:c r="A35" s="14"/>
      <x:c r="B35" s="14"/>
      <x:c r="C35" s="14"/>
      <x:c r="D35" s="14"/>
      <x:c r="E35" s="15"/>
      <x:c r="F35" s="15"/>
      <x:c r="G35" s="15"/>
      <x:c r="H35" s="15"/>
      <x:c r="I35" s="15"/>
      <x:c r="J35" s="15"/>
      <x:c r="K35" s="15"/>
      <x:c r="L35" s="15"/>
      <x:c r="M35" s="14"/>
      <x:c r="Q35" s="1" t="s">
        <x:v>153</x:v>
      </x:c>
    </x:row>
    <x:row r="36" spans="1:17" ht="30" customHeight="1">
      <x:c r="A36" s="14"/>
      <x:c r="B36" s="14"/>
      <x:c r="C36" s="14"/>
      <x:c r="D36" s="14"/>
      <x:c r="E36" s="15"/>
      <x:c r="F36" s="15"/>
      <x:c r="G36" s="15"/>
      <x:c r="H36" s="15"/>
      <x:c r="I36" s="15"/>
      <x:c r="J36" s="15"/>
      <x:c r="K36" s="15"/>
      <x:c r="L36" s="15"/>
      <x:c r="M36" s="14"/>
      <x:c r="Q36" s="1" t="s">
        <x:v>153</x:v>
      </x:c>
    </x:row>
    <x:row r="37" spans="1:17" ht="30" customHeight="1">
      <x:c r="A37" s="14"/>
      <x:c r="B37" s="14"/>
      <x:c r="C37" s="14"/>
      <x:c r="D37" s="14"/>
      <x:c r="E37" s="15"/>
      <x:c r="F37" s="15"/>
      <x:c r="G37" s="15"/>
      <x:c r="H37" s="15"/>
      <x:c r="I37" s="15"/>
      <x:c r="J37" s="15"/>
      <x:c r="K37" s="15"/>
      <x:c r="L37" s="15"/>
      <x:c r="M37" s="14"/>
      <x:c r="Q37" s="1" t="s">
        <x:v>153</x:v>
      </x:c>
    </x:row>
    <x:row r="38" spans="1:17" ht="30" customHeight="1">
      <x:c r="A38" s="14"/>
      <x:c r="B38" s="14"/>
      <x:c r="C38" s="14"/>
      <x:c r="D38" s="14"/>
      <x:c r="E38" s="15"/>
      <x:c r="F38" s="15"/>
      <x:c r="G38" s="15"/>
      <x:c r="H38" s="15"/>
      <x:c r="I38" s="15"/>
      <x:c r="J38" s="15"/>
      <x:c r="K38" s="15"/>
      <x:c r="L38" s="15"/>
      <x:c r="M38" s="14"/>
      <x:c r="Q38" s="1" t="s">
        <x:v>153</x:v>
      </x:c>
    </x:row>
    <x:row r="39" spans="1:17" ht="30" customHeight="1">
      <x:c r="A39" s="14"/>
      <x:c r="B39" s="14"/>
      <x:c r="C39" s="14"/>
      <x:c r="D39" s="14"/>
      <x:c r="E39" s="15"/>
      <x:c r="F39" s="15"/>
      <x:c r="G39" s="15"/>
      <x:c r="H39" s="15"/>
      <x:c r="I39" s="15"/>
      <x:c r="J39" s="15"/>
      <x:c r="K39" s="15"/>
      <x:c r="L39" s="15"/>
      <x:c r="M39" s="14"/>
      <x:c r="Q39" s="1" t="s">
        <x:v>153</x:v>
      </x:c>
    </x:row>
    <x:row r="40" spans="1:17" ht="30" customHeight="1">
      <x:c r="A40" s="14"/>
      <x:c r="B40" s="14"/>
      <x:c r="C40" s="14"/>
      <x:c r="D40" s="14"/>
      <x:c r="E40" s="15"/>
      <x:c r="F40" s="15"/>
      <x:c r="G40" s="15"/>
      <x:c r="H40" s="15"/>
      <x:c r="I40" s="15"/>
      <x:c r="J40" s="15"/>
      <x:c r="K40" s="15"/>
      <x:c r="L40" s="15"/>
      <x:c r="M40" s="14"/>
      <x:c r="Q40" s="1" t="s">
        <x:v>153</x:v>
      </x:c>
    </x:row>
    <x:row r="41" spans="1:17" ht="30" customHeight="1">
      <x:c r="A41" s="14"/>
      <x:c r="B41" s="14"/>
      <x:c r="C41" s="14"/>
      <x:c r="D41" s="14"/>
      <x:c r="E41" s="15"/>
      <x:c r="F41" s="15"/>
      <x:c r="G41" s="15"/>
      <x:c r="H41" s="15"/>
      <x:c r="I41" s="15"/>
      <x:c r="J41" s="15"/>
      <x:c r="K41" s="15"/>
      <x:c r="L41" s="15"/>
      <x:c r="M41" s="14"/>
      <x:c r="Q41" s="1" t="s">
        <x:v>153</x:v>
      </x:c>
    </x:row>
    <x:row r="42" spans="1:17" ht="30" customHeight="1">
      <x:c r="A42" s="14"/>
      <x:c r="B42" s="14"/>
      <x:c r="C42" s="14"/>
      <x:c r="D42" s="14"/>
      <x:c r="E42" s="15"/>
      <x:c r="F42" s="15"/>
      <x:c r="G42" s="15"/>
      <x:c r="H42" s="15"/>
      <x:c r="I42" s="15"/>
      <x:c r="J42" s="15"/>
      <x:c r="K42" s="15"/>
      <x:c r="L42" s="15"/>
      <x:c r="M42" s="14"/>
      <x:c r="Q42" s="1" t="s">
        <x:v>153</x:v>
      </x:c>
    </x:row>
    <x:row r="43" spans="1:17" ht="30" customHeight="1">
      <x:c r="A43" s="14"/>
      <x:c r="B43" s="14"/>
      <x:c r="C43" s="14"/>
      <x:c r="D43" s="14"/>
      <x:c r="E43" s="15"/>
      <x:c r="F43" s="15"/>
      <x:c r="G43" s="15"/>
      <x:c r="H43" s="15"/>
      <x:c r="I43" s="15"/>
      <x:c r="J43" s="15"/>
      <x:c r="K43" s="15"/>
      <x:c r="L43" s="15"/>
      <x:c r="M43" s="14"/>
      <x:c r="Q43" s="1" t="s">
        <x:v>153</x:v>
      </x:c>
    </x:row>
    <x:row r="44" spans="1:17" ht="30" customHeight="1">
      <x:c r="A44" s="14"/>
      <x:c r="B44" s="14"/>
      <x:c r="C44" s="14"/>
      <x:c r="D44" s="14"/>
      <x:c r="E44" s="15"/>
      <x:c r="F44" s="15"/>
      <x:c r="G44" s="15"/>
      <x:c r="H44" s="15"/>
      <x:c r="I44" s="15"/>
      <x:c r="J44" s="15"/>
      <x:c r="K44" s="15"/>
      <x:c r="L44" s="15"/>
      <x:c r="M44" s="14"/>
      <x:c r="Q44" s="1" t="s">
        <x:v>153</x:v>
      </x:c>
    </x:row>
    <x:row r="45" spans="1:17" ht="30" customHeight="1">
      <x:c r="A45" s="14"/>
      <x:c r="B45" s="14"/>
      <x:c r="C45" s="14"/>
      <x:c r="D45" s="14"/>
      <x:c r="E45" s="15"/>
      <x:c r="F45" s="15"/>
      <x:c r="G45" s="15"/>
      <x:c r="H45" s="15"/>
      <x:c r="I45" s="15"/>
      <x:c r="J45" s="15"/>
      <x:c r="K45" s="15"/>
      <x:c r="L45" s="15"/>
      <x:c r="M45" s="14"/>
      <x:c r="Q45" s="1" t="s">
        <x:v>153</x:v>
      </x:c>
    </x:row>
    <x:row r="46" spans="1:17" ht="30" customHeight="1">
      <x:c r="A46" s="14"/>
      <x:c r="B46" s="14"/>
      <x:c r="C46" s="14"/>
      <x:c r="D46" s="14"/>
      <x:c r="E46" s="15"/>
      <x:c r="F46" s="15"/>
      <x:c r="G46" s="15"/>
      <x:c r="H46" s="15"/>
      <x:c r="I46" s="15"/>
      <x:c r="J46" s="15"/>
      <x:c r="K46" s="15"/>
      <x:c r="L46" s="15"/>
      <x:c r="M46" s="14"/>
      <x:c r="Q46" s="1" t="s">
        <x:v>153</x:v>
      </x:c>
    </x:row>
    <x:row r="47" spans="1:17" ht="30" customHeight="1">
      <x:c r="A47" s="14"/>
      <x:c r="B47" s="14"/>
      <x:c r="C47" s="14"/>
      <x:c r="D47" s="14"/>
      <x:c r="E47" s="15"/>
      <x:c r="F47" s="15"/>
      <x:c r="G47" s="15"/>
      <x:c r="H47" s="15"/>
      <x:c r="I47" s="15"/>
      <x:c r="J47" s="15"/>
      <x:c r="K47" s="15"/>
      <x:c r="L47" s="15"/>
      <x:c r="M47" s="14"/>
      <x:c r="Q47" s="1" t="s">
        <x:v>153</x:v>
      </x:c>
    </x:row>
    <x:row r="48" spans="1:17" ht="30" customHeight="1">
      <x:c r="A48" s="14"/>
      <x:c r="B48" s="14"/>
      <x:c r="C48" s="14"/>
      <x:c r="D48" s="14"/>
      <x:c r="E48" s="15"/>
      <x:c r="F48" s="15"/>
      <x:c r="G48" s="15"/>
      <x:c r="H48" s="15"/>
      <x:c r="I48" s="15"/>
      <x:c r="J48" s="15"/>
      <x:c r="K48" s="15"/>
      <x:c r="L48" s="15"/>
      <x:c r="M48" s="14"/>
      <x:c r="Q48" s="1" t="s">
        <x:v>153</x:v>
      </x:c>
    </x:row>
    <x:row r="49" spans="1:17" ht="30" customHeight="1">
      <x:c r="A49" s="14"/>
      <x:c r="B49" s="14"/>
      <x:c r="C49" s="14"/>
      <x:c r="D49" s="14"/>
      <x:c r="E49" s="15"/>
      <x:c r="F49" s="15"/>
      <x:c r="G49" s="15"/>
      <x:c r="H49" s="15"/>
      <x:c r="I49" s="15"/>
      <x:c r="J49" s="15"/>
      <x:c r="K49" s="15"/>
      <x:c r="L49" s="15"/>
      <x:c r="M49" s="14"/>
      <x:c r="Q49" s="1" t="s">
        <x:v>153</x:v>
      </x:c>
    </x:row>
    <x:row r="50" spans="1:17" ht="30" customHeight="1">
      <x:c r="A50" s="14"/>
      <x:c r="B50" s="14"/>
      <x:c r="C50" s="14"/>
      <x:c r="D50" s="14"/>
      <x:c r="E50" s="15"/>
      <x:c r="F50" s="15"/>
      <x:c r="G50" s="15"/>
      <x:c r="H50" s="15"/>
      <x:c r="I50" s="15"/>
      <x:c r="J50" s="15"/>
      <x:c r="K50" s="15"/>
      <x:c r="L50" s="15"/>
      <x:c r="M50" s="14"/>
      <x:c r="Q50" s="1" t="s">
        <x:v>153</x:v>
      </x:c>
    </x:row>
    <x:row r="51" spans="1:17" ht="30" customHeight="1">
      <x:c r="A51" s="14"/>
      <x:c r="B51" s="14"/>
      <x:c r="C51" s="14"/>
      <x:c r="D51" s="14"/>
      <x:c r="E51" s="15"/>
      <x:c r="F51" s="15"/>
      <x:c r="G51" s="15"/>
      <x:c r="H51" s="15"/>
      <x:c r="I51" s="15"/>
      <x:c r="J51" s="15"/>
      <x:c r="K51" s="15"/>
      <x:c r="L51" s="15"/>
      <x:c r="M51" s="14"/>
      <x:c r="Q51" s="1" t="s">
        <x:v>153</x:v>
      </x:c>
    </x:row>
    <x:row r="52" spans="1:17" ht="30" customHeight="1">
      <x:c r="A52" s="14"/>
      <x:c r="B52" s="14"/>
      <x:c r="C52" s="14"/>
      <x:c r="D52" s="14"/>
      <x:c r="E52" s="15"/>
      <x:c r="F52" s="15"/>
      <x:c r="G52" s="15"/>
      <x:c r="H52" s="15"/>
      <x:c r="I52" s="15"/>
      <x:c r="J52" s="15"/>
      <x:c r="K52" s="15"/>
      <x:c r="L52" s="15"/>
      <x:c r="M52" s="14"/>
      <x:c r="Q52" s="1" t="s">
        <x:v>153</x:v>
      </x:c>
    </x:row>
    <x:row r="53" spans="1:17" ht="30" customHeight="1">
      <x:c r="A53" s="14"/>
      <x:c r="B53" s="14"/>
      <x:c r="C53" s="14"/>
      <x:c r="D53" s="14"/>
      <x:c r="E53" s="15"/>
      <x:c r="F53" s="15"/>
      <x:c r="G53" s="15"/>
      <x:c r="H53" s="15"/>
      <x:c r="I53" s="15"/>
      <x:c r="J53" s="15"/>
      <x:c r="K53" s="15"/>
      <x:c r="L53" s="15"/>
      <x:c r="M53" s="14"/>
      <x:c r="Q53" s="1" t="s">
        <x:v>153</x:v>
      </x:c>
    </x:row>
    <x:row r="54" spans="1:17" ht="30" customHeight="1">
      <x:c r="A54" s="14"/>
      <x:c r="B54" s="14"/>
      <x:c r="C54" s="14"/>
      <x:c r="D54" s="14"/>
      <x:c r="E54" s="15"/>
      <x:c r="F54" s="15"/>
      <x:c r="G54" s="15"/>
      <x:c r="H54" s="15"/>
      <x:c r="I54" s="15"/>
      <x:c r="J54" s="15"/>
      <x:c r="K54" s="15"/>
      <x:c r="L54" s="15"/>
      <x:c r="M54" s="14"/>
      <x:c r="Q54" s="1" t="s">
        <x:v>153</x:v>
      </x:c>
    </x:row>
    <x:row r="55" spans="1:14" ht="30" customHeight="1">
      <x:c r="A55" s="16" t="s">
        <x:v>63</x:v>
      </x:c>
      <x:c r="B55" s="14"/>
      <x:c r="C55" s="14"/>
      <x:c r="D55" s="14"/>
      <x:c r="E55" s="15"/>
      <x:c r="F55" s="15">
        <x:f>SUMIF(Q31:Q54,"010102",F31:F54)</x:f>
        <x:v>0</x:v>
      </x:c>
      <x:c r="G55" s="15"/>
      <x:c r="H55" s="15">
        <x:f>SUMIF(Q31:Q54,"010102",H31:H54)</x:f>
        <x:v>0</x:v>
      </x:c>
      <x:c r="I55" s="15"/>
      <x:c r="J55" s="15">
        <x:f>SUMIF(Q31:Q54,"010102",J31:J54)</x:f>
        <x:v>0</x:v>
      </x:c>
      <x:c r="K55" s="15"/>
      <x:c r="L55" s="15">
        <x:f>SUMIF(Q31:Q54,"010102",L31:L54)</x:f>
        <x:v>0</x:v>
      </x:c>
      <x:c r="M55" s="14"/>
      <x:c r="N55" t="s">
        <x:v>20</x:v>
      </x:c>
    </x:row>
    <x:row r="56" spans="1:48" ht="30" customHeight="1">
      <x:c r="A56" s="16" t="s">
        <x:v>242</x:v>
      </x:c>
      <x:c r="B56" s="16" t="s">
        <x:v>167</x:v>
      </x:c>
      <x:c r="C56" s="14"/>
      <x:c r="D56" s="14"/>
      <x:c r="E56" s="15"/>
      <x:c r="F56" s="15"/>
      <x:c r="G56" s="15"/>
      <x:c r="H56" s="15"/>
      <x:c r="I56" s="15"/>
      <x:c r="J56" s="15"/>
      <x:c r="K56" s="15"/>
      <x:c r="L56" s="15"/>
      <x:c r="M56" s="14"/>
      <x:c r="N56" s="3"/>
      <x:c r="O56" s="3"/>
      <x:c r="P56" s="3"/>
      <x:c r="Q56" s="2" t="s">
        <x:v>18</x:v>
      </x:c>
      <x:c r="R56" s="3"/>
      <x:c r="S56" s="3"/>
      <x:c r="T56" s="3"/>
      <x:c r="U56" s="3"/>
      <x:c r="V56" s="3"/>
      <x:c r="W56" s="3"/>
      <x:c r="X56" s="3"/>
      <x:c r="Y56" s="3"/>
      <x:c r="Z56" s="3"/>
      <x:c r="AA56" s="3"/>
      <x:c r="AB56" s="3"/>
      <x:c r="AC56" s="3"/>
      <x:c r="AD56" s="3"/>
      <x:c r="AE56" s="3"/>
      <x:c r="AF56" s="3"/>
      <x:c r="AG56" s="3"/>
      <x:c r="AH56" s="3"/>
      <x:c r="AI56" s="3"/>
      <x:c r="AJ56" s="3"/>
      <x:c r="AK56" s="3"/>
      <x:c r="AL56" s="3"/>
      <x:c r="AM56" s="3"/>
      <x:c r="AN56" s="3"/>
      <x:c r="AO56" s="3"/>
      <x:c r="AP56" s="3"/>
      <x:c r="AQ56" s="3"/>
      <x:c r="AR56" s="3"/>
      <x:c r="AS56" s="3"/>
      <x:c r="AT56" s="3"/>
      <x:c r="AU56" s="3"/>
      <x:c r="AV56" s="3"/>
    </x:row>
    <x:row r="57" spans="1:48" ht="30" customHeight="1">
      <x:c r="A57" s="16" t="s">
        <x:v>156</x:v>
      </x:c>
      <x:c r="B57" s="16" t="s">
        <x:v>295</x:v>
      </x:c>
      <x:c r="C57" s="16" t="s">
        <x:v>191</x:v>
      </x:c>
      <x:c r="D57" s="14">
        <x:v>1419</x:v>
      </x:c>
      <x:c r="E57" s="15"/>
      <x:c r="F57" s="15">
        <x:f>TRUNC(E57*D57,0)</x:f>
        <x:v>0</x:v>
      </x:c>
      <x:c r="G57" s="15"/>
      <x:c r="H57" s="15">
        <x:f>TRUNC(G57*D57,0)</x:f>
        <x:v>0</x:v>
      </x:c>
      <x:c r="I57" s="15"/>
      <x:c r="J57" s="15">
        <x:f>TRUNC(I57*D57,0)</x:f>
        <x:v>0</x:v>
      </x:c>
      <x:c r="K57" s="15">
        <x:f>TRUNC(E57+G57+I57,0)</x:f>
        <x:v>0</x:v>
      </x:c>
      <x:c r="L57" s="15">
        <x:f>TRUNC(F57+H57+J57,0)</x:f>
        <x:v>0</x:v>
      </x:c>
      <x:c r="M57" s="16" t="s">
        <x:v>167</x:v>
      </x:c>
      <x:c r="N57" s="2" t="s">
        <x:v>6</x:v>
      </x:c>
      <x:c r="O57" s="2" t="s">
        <x:v>167</x:v>
      </x:c>
      <x:c r="P57" s="2" t="s">
        <x:v>167</x:v>
      </x:c>
      <x:c r="Q57" s="2" t="s">
        <x:v>18</x:v>
      </x:c>
      <x:c r="R57" s="2" t="s">
        <x:v>175</x:v>
      </x:c>
      <x:c r="S57" s="2" t="s">
        <x:v>175</x:v>
      </x:c>
      <x:c r="T57" s="2" t="s">
        <x:v>165</x:v>
      </x:c>
      <x:c r="U57" s="3"/>
      <x:c r="V57" s="3"/>
      <x:c r="W57" s="3"/>
      <x:c r="X57" s="3"/>
      <x:c r="Y57" s="3"/>
      <x:c r="Z57" s="3"/>
      <x:c r="AA57" s="3"/>
      <x:c r="AB57" s="3"/>
      <x:c r="AC57" s="3"/>
      <x:c r="AD57" s="3"/>
      <x:c r="AE57" s="3"/>
      <x:c r="AF57" s="3"/>
      <x:c r="AG57" s="3"/>
      <x:c r="AH57" s="3"/>
      <x:c r="AI57" s="3"/>
      <x:c r="AJ57" s="3"/>
      <x:c r="AK57" s="3"/>
      <x:c r="AL57" s="3"/>
      <x:c r="AM57" s="3"/>
      <x:c r="AN57" s="3"/>
      <x:c r="AO57" s="3"/>
      <x:c r="AP57" s="3"/>
      <x:c r="AQ57" s="3"/>
      <x:c r="AR57" s="2" t="s">
        <x:v>167</x:v>
      </x:c>
      <x:c r="AS57" s="2" t="s">
        <x:v>167</x:v>
      </x:c>
      <x:c r="AT57" s="3"/>
      <x:c r="AU57" s="2" t="s">
        <x:v>139</x:v>
      </x:c>
      <x:c r="AV57" s="3">
        <x:v>1538</x:v>
      </x:c>
    </x:row>
    <x:row r="58" spans="1:48" ht="30" customHeight="1">
      <x:c r="A58" s="16" t="s">
        <x:v>267</x:v>
      </x:c>
      <x:c r="B58" s="16" t="s">
        <x:v>89</x:v>
      </x:c>
      <x:c r="C58" s="16" t="s">
        <x:v>191</x:v>
      </x:c>
      <x:c r="D58" s="14">
        <x:v>8</x:v>
      </x:c>
      <x:c r="E58" s="15"/>
      <x:c r="F58" s="15">
        <x:f>TRUNC(E58*D58,0)</x:f>
        <x:v>0</x:v>
      </x:c>
      <x:c r="G58" s="15"/>
      <x:c r="H58" s="15">
        <x:f>TRUNC(G58*D58,0)</x:f>
        <x:v>0</x:v>
      </x:c>
      <x:c r="I58" s="15"/>
      <x:c r="J58" s="15">
        <x:f>TRUNC(I58*D58,0)</x:f>
        <x:v>0</x:v>
      </x:c>
      <x:c r="K58" s="15">
        <x:f>TRUNC(E58+G58+I58,0)</x:f>
        <x:v>0</x:v>
      </x:c>
      <x:c r="L58" s="15">
        <x:f>TRUNC(F58+H58+J58,0)</x:f>
        <x:v>0</x:v>
      </x:c>
      <x:c r="M58" s="16" t="s">
        <x:v>167</x:v>
      </x:c>
      <x:c r="N58" s="2" t="s">
        <x:v>112</x:v>
      </x:c>
      <x:c r="O58" s="2" t="s">
        <x:v>167</x:v>
      </x:c>
      <x:c r="P58" s="2" t="s">
        <x:v>167</x:v>
      </x:c>
      <x:c r="Q58" s="2" t="s">
        <x:v>18</x:v>
      </x:c>
      <x:c r="R58" s="2" t="s">
        <x:v>165</x:v>
      </x:c>
      <x:c r="S58" s="2" t="s">
        <x:v>175</x:v>
      </x:c>
      <x:c r="T58" s="2" t="s">
        <x:v>175</x:v>
      </x:c>
      <x:c r="U58" s="3"/>
      <x:c r="V58" s="3"/>
      <x:c r="W58" s="3"/>
      <x:c r="X58" s="3"/>
      <x:c r="Y58" s="3"/>
      <x:c r="Z58" s="3"/>
      <x:c r="AA58" s="3"/>
      <x:c r="AB58" s="3"/>
      <x:c r="AC58" s="3"/>
      <x:c r="AD58" s="3"/>
      <x:c r="AE58" s="3"/>
      <x:c r="AF58" s="3"/>
      <x:c r="AG58" s="3"/>
      <x:c r="AH58" s="3"/>
      <x:c r="AI58" s="3"/>
      <x:c r="AJ58" s="3"/>
      <x:c r="AK58" s="3"/>
      <x:c r="AL58" s="3"/>
      <x:c r="AM58" s="3"/>
      <x:c r="AN58" s="3"/>
      <x:c r="AO58" s="3"/>
      <x:c r="AP58" s="3"/>
      <x:c r="AQ58" s="3"/>
      <x:c r="AR58" s="2" t="s">
        <x:v>167</x:v>
      </x:c>
      <x:c r="AS58" s="2" t="s">
        <x:v>167</x:v>
      </x:c>
      <x:c r="AT58" s="3"/>
      <x:c r="AU58" s="2" t="s">
        <x:v>2</x:v>
      </x:c>
      <x:c r="AV58" s="3">
        <x:v>75855</x:v>
      </x:c>
    </x:row>
    <x:row r="59" spans="1:48" ht="30" customHeight="1">
      <x:c r="A59" s="16" t="s">
        <x:v>267</x:v>
      </x:c>
      <x:c r="B59" s="16" t="s">
        <x:v>255</x:v>
      </x:c>
      <x:c r="C59" s="16" t="s">
        <x:v>191</x:v>
      </x:c>
      <x:c r="D59" s="14">
        <x:v>10</x:v>
      </x:c>
      <x:c r="E59" s="15"/>
      <x:c r="F59" s="15">
        <x:f>TRUNC(E59*D59,0)</x:f>
        <x:v>0</x:v>
      </x:c>
      <x:c r="G59" s="15"/>
      <x:c r="H59" s="15">
        <x:f>TRUNC(G59*D59,0)</x:f>
        <x:v>0</x:v>
      </x:c>
      <x:c r="I59" s="15"/>
      <x:c r="J59" s="15">
        <x:f>TRUNC(I59*D59,0)</x:f>
        <x:v>0</x:v>
      </x:c>
      <x:c r="K59" s="15">
        <x:f>TRUNC(E59+G59+I59,0)</x:f>
        <x:v>0</x:v>
      </x:c>
      <x:c r="L59" s="15">
        <x:f>TRUNC(F59+H59+J59,0)</x:f>
        <x:v>0</x:v>
      </x:c>
      <x:c r="M59" s="16" t="s">
        <x:v>167</x:v>
      </x:c>
      <x:c r="N59" s="2" t="s">
        <x:v>116</x:v>
      </x:c>
      <x:c r="O59" s="2" t="s">
        <x:v>167</x:v>
      </x:c>
      <x:c r="P59" s="2" t="s">
        <x:v>167</x:v>
      </x:c>
      <x:c r="Q59" s="2" t="s">
        <x:v>18</x:v>
      </x:c>
      <x:c r="R59" s="2" t="s">
        <x:v>165</x:v>
      </x:c>
      <x:c r="S59" s="2" t="s">
        <x:v>175</x:v>
      </x:c>
      <x:c r="T59" s="2" t="s">
        <x:v>175</x:v>
      </x:c>
      <x:c r="U59" s="3"/>
      <x:c r="V59" s="3"/>
      <x:c r="W59" s="3"/>
      <x:c r="X59" s="3"/>
      <x:c r="Y59" s="3"/>
      <x:c r="Z59" s="3"/>
      <x:c r="AA59" s="3"/>
      <x:c r="AB59" s="3"/>
      <x:c r="AC59" s="3"/>
      <x:c r="AD59" s="3"/>
      <x:c r="AE59" s="3"/>
      <x:c r="AF59" s="3"/>
      <x:c r="AG59" s="3"/>
      <x:c r="AH59" s="3"/>
      <x:c r="AI59" s="3"/>
      <x:c r="AJ59" s="3"/>
      <x:c r="AK59" s="3"/>
      <x:c r="AL59" s="3"/>
      <x:c r="AM59" s="3"/>
      <x:c r="AN59" s="3"/>
      <x:c r="AO59" s="3"/>
      <x:c r="AP59" s="3"/>
      <x:c r="AQ59" s="3"/>
      <x:c r="AR59" s="2" t="s">
        <x:v>167</x:v>
      </x:c>
      <x:c r="AS59" s="2" t="s">
        <x:v>167</x:v>
      </x:c>
      <x:c r="AT59" s="3"/>
      <x:c r="AU59" s="2" t="s">
        <x:v>3</x:v>
      </x:c>
      <x:c r="AV59" s="3">
        <x:v>75856</x:v>
      </x:c>
    </x:row>
    <x:row r="60" spans="1:48" ht="30" customHeight="1">
      <x:c r="A60" s="16" t="s">
        <x:v>62</x:v>
      </x:c>
      <x:c r="B60" s="16" t="s">
        <x:v>255</x:v>
      </x:c>
      <x:c r="C60" s="16" t="s">
        <x:v>191</x:v>
      </x:c>
      <x:c r="D60" s="14">
        <x:v>2</x:v>
      </x:c>
      <x:c r="E60" s="15"/>
      <x:c r="F60" s="15">
        <x:f>TRUNC(E60*D60,0)</x:f>
        <x:v>0</x:v>
      </x:c>
      <x:c r="G60" s="15"/>
      <x:c r="H60" s="15">
        <x:f>TRUNC(G60*D60,0)</x:f>
        <x:v>0</x:v>
      </x:c>
      <x:c r="I60" s="15"/>
      <x:c r="J60" s="15">
        <x:f>TRUNC(I60*D60,0)</x:f>
        <x:v>0</x:v>
      </x:c>
      <x:c r="K60" s="15">
        <x:f>TRUNC(E60+G60+I60,0)</x:f>
        <x:v>0</x:v>
      </x:c>
      <x:c r="L60" s="15">
        <x:f>TRUNC(F60+H60+J60,0)</x:f>
        <x:v>0</x:v>
      </x:c>
      <x:c r="M60" s="16" t="s">
        <x:v>167</x:v>
      </x:c>
      <x:c r="N60" s="2" t="s">
        <x:v>113</x:v>
      </x:c>
      <x:c r="O60" s="2" t="s">
        <x:v>167</x:v>
      </x:c>
      <x:c r="P60" s="2" t="s">
        <x:v>167</x:v>
      </x:c>
      <x:c r="Q60" s="2" t="s">
        <x:v>18</x:v>
      </x:c>
      <x:c r="R60" s="2" t="s">
        <x:v>165</x:v>
      </x:c>
      <x:c r="S60" s="2" t="s">
        <x:v>175</x:v>
      </x:c>
      <x:c r="T60" s="2" t="s">
        <x:v>175</x:v>
      </x:c>
      <x:c r="U60" s="3"/>
      <x:c r="V60" s="3"/>
      <x:c r="W60" s="3"/>
      <x:c r="X60" s="3"/>
      <x:c r="Y60" s="3"/>
      <x:c r="Z60" s="3"/>
      <x:c r="AA60" s="3"/>
      <x:c r="AB60" s="3"/>
      <x:c r="AC60" s="3"/>
      <x:c r="AD60" s="3"/>
      <x:c r="AE60" s="3"/>
      <x:c r="AF60" s="3"/>
      <x:c r="AG60" s="3"/>
      <x:c r="AH60" s="3"/>
      <x:c r="AI60" s="3"/>
      <x:c r="AJ60" s="3"/>
      <x:c r="AK60" s="3"/>
      <x:c r="AL60" s="3"/>
      <x:c r="AM60" s="3"/>
      <x:c r="AN60" s="3"/>
      <x:c r="AO60" s="3"/>
      <x:c r="AP60" s="3"/>
      <x:c r="AQ60" s="3"/>
      <x:c r="AR60" s="2" t="s">
        <x:v>167</x:v>
      </x:c>
      <x:c r="AS60" s="2" t="s">
        <x:v>167</x:v>
      </x:c>
      <x:c r="AT60" s="3"/>
      <x:c r="AU60" s="2" t="s">
        <x:v>244</x:v>
      </x:c>
      <x:c r="AV60" s="3">
        <x:v>75954</x:v>
      </x:c>
    </x:row>
    <x:row r="61" spans="1:48" ht="30" customHeight="1">
      <x:c r="A61" s="16" t="s">
        <x:v>56</x:v>
      </x:c>
      <x:c r="B61" s="16" t="s">
        <x:v>255</x:v>
      </x:c>
      <x:c r="C61" s="16" t="s">
        <x:v>191</x:v>
      </x:c>
      <x:c r="D61" s="14">
        <x:v>1</x:v>
      </x:c>
      <x:c r="E61" s="15"/>
      <x:c r="F61" s="15">
        <x:f>TRUNC(E61*D61,0)</x:f>
        <x:v>0</x:v>
      </x:c>
      <x:c r="G61" s="15"/>
      <x:c r="H61" s="15">
        <x:f>TRUNC(G61*D61,0)</x:f>
        <x:v>0</x:v>
      </x:c>
      <x:c r="I61" s="15"/>
      <x:c r="J61" s="15">
        <x:f>TRUNC(I61*D61,0)</x:f>
        <x:v>0</x:v>
      </x:c>
      <x:c r="K61" s="15">
        <x:f>TRUNC(E61+G61+I61,0)</x:f>
        <x:v>0</x:v>
      </x:c>
      <x:c r="L61" s="15">
        <x:f>TRUNC(F61+H61+J61,0)</x:f>
        <x:v>0</x:v>
      </x:c>
      <x:c r="M61" s="16" t="s">
        <x:v>167</x:v>
      </x:c>
      <x:c r="N61" s="2" t="s">
        <x:v>110</x:v>
      </x:c>
      <x:c r="O61" s="2" t="s">
        <x:v>167</x:v>
      </x:c>
      <x:c r="P61" s="2" t="s">
        <x:v>167</x:v>
      </x:c>
      <x:c r="Q61" s="2" t="s">
        <x:v>18</x:v>
      </x:c>
      <x:c r="R61" s="2" t="s">
        <x:v>165</x:v>
      </x:c>
      <x:c r="S61" s="2" t="s">
        <x:v>175</x:v>
      </x:c>
      <x:c r="T61" s="2" t="s">
        <x:v>175</x:v>
      </x:c>
      <x:c r="U61" s="3"/>
      <x:c r="V61" s="3"/>
      <x:c r="W61" s="3"/>
      <x:c r="X61" s="3"/>
      <x:c r="Y61" s="3"/>
      <x:c r="Z61" s="3"/>
      <x:c r="AA61" s="3"/>
      <x:c r="AB61" s="3"/>
      <x:c r="AC61" s="3"/>
      <x:c r="AD61" s="3"/>
      <x:c r="AE61" s="3"/>
      <x:c r="AF61" s="3"/>
      <x:c r="AG61" s="3"/>
      <x:c r="AH61" s="3"/>
      <x:c r="AI61" s="3"/>
      <x:c r="AJ61" s="3"/>
      <x:c r="AK61" s="3"/>
      <x:c r="AL61" s="3"/>
      <x:c r="AM61" s="3"/>
      <x:c r="AN61" s="3"/>
      <x:c r="AO61" s="3"/>
      <x:c r="AP61" s="3"/>
      <x:c r="AQ61" s="3"/>
      <x:c r="AR61" s="2" t="s">
        <x:v>167</x:v>
      </x:c>
      <x:c r="AS61" s="2" t="s">
        <x:v>167</x:v>
      </x:c>
      <x:c r="AT61" s="3"/>
      <x:c r="AU61" s="2" t="s">
        <x:v>246</x:v>
      </x:c>
      <x:c r="AV61" s="3">
        <x:v>75955</x:v>
      </x:c>
    </x:row>
    <x:row r="62" spans="1:48" ht="30" customHeight="1">
      <x:c r="A62" s="16" t="s">
        <x:v>70</x:v>
      </x:c>
      <x:c r="B62" s="16" t="s">
        <x:v>255</x:v>
      </x:c>
      <x:c r="C62" s="16" t="s">
        <x:v>191</x:v>
      </x:c>
      <x:c r="D62" s="14">
        <x:v>1</x:v>
      </x:c>
      <x:c r="E62" s="15"/>
      <x:c r="F62" s="15">
        <x:f>TRUNC(E62*D62,0)</x:f>
        <x:v>0</x:v>
      </x:c>
      <x:c r="G62" s="15"/>
      <x:c r="H62" s="15">
        <x:f>TRUNC(G62*D62,0)</x:f>
        <x:v>0</x:v>
      </x:c>
      <x:c r="I62" s="15"/>
      <x:c r="J62" s="15">
        <x:f>TRUNC(I62*D62,0)</x:f>
        <x:v>0</x:v>
      </x:c>
      <x:c r="K62" s="15">
        <x:f>TRUNC(E62+G62+I62,0)</x:f>
        <x:v>0</x:v>
      </x:c>
      <x:c r="L62" s="15">
        <x:f>TRUNC(F62+H62+J62,0)</x:f>
        <x:v>0</x:v>
      </x:c>
      <x:c r="M62" s="16" t="s">
        <x:v>167</x:v>
      </x:c>
      <x:c r="N62" s="2" t="s">
        <x:v>104</x:v>
      </x:c>
      <x:c r="O62" s="2" t="s">
        <x:v>167</x:v>
      </x:c>
      <x:c r="P62" s="2" t="s">
        <x:v>167</x:v>
      </x:c>
      <x:c r="Q62" s="2" t="s">
        <x:v>18</x:v>
      </x:c>
      <x:c r="R62" s="2" t="s">
        <x:v>165</x:v>
      </x:c>
      <x:c r="S62" s="2" t="s">
        <x:v>175</x:v>
      </x:c>
      <x:c r="T62" s="2" t="s">
        <x:v>175</x:v>
      </x:c>
      <x:c r="U62" s="3"/>
      <x:c r="V62" s="3"/>
      <x:c r="W62" s="3"/>
      <x:c r="X62" s="3"/>
      <x:c r="Y62" s="3"/>
      <x:c r="Z62" s="3"/>
      <x:c r="AA62" s="3"/>
      <x:c r="AB62" s="3"/>
      <x:c r="AC62" s="3"/>
      <x:c r="AD62" s="3"/>
      <x:c r="AE62" s="3"/>
      <x:c r="AF62" s="3"/>
      <x:c r="AG62" s="3"/>
      <x:c r="AH62" s="3"/>
      <x:c r="AI62" s="3"/>
      <x:c r="AJ62" s="3"/>
      <x:c r="AK62" s="3"/>
      <x:c r="AL62" s="3"/>
      <x:c r="AM62" s="3"/>
      <x:c r="AN62" s="3"/>
      <x:c r="AO62" s="3"/>
      <x:c r="AP62" s="3"/>
      <x:c r="AQ62" s="3"/>
      <x:c r="AR62" s="2" t="s">
        <x:v>167</x:v>
      </x:c>
      <x:c r="AS62" s="2" t="s">
        <x:v>167</x:v>
      </x:c>
      <x:c r="AT62" s="3"/>
      <x:c r="AU62" s="2" t="s">
        <x:v>253</x:v>
      </x:c>
      <x:c r="AV62" s="3">
        <x:v>75956</x:v>
      </x:c>
    </x:row>
    <x:row r="63" spans="1:48" ht="30" customHeight="1">
      <x:c r="A63" s="16" t="s">
        <x:v>65</x:v>
      </x:c>
      <x:c r="B63" s="16" t="s">
        <x:v>255</x:v>
      </x:c>
      <x:c r="C63" s="16" t="s">
        <x:v>191</x:v>
      </x:c>
      <x:c r="D63" s="14">
        <x:v>1</x:v>
      </x:c>
      <x:c r="E63" s="15"/>
      <x:c r="F63" s="15">
        <x:f>TRUNC(E63*D63,0)</x:f>
        <x:v>0</x:v>
      </x:c>
      <x:c r="G63" s="15"/>
      <x:c r="H63" s="15">
        <x:f>TRUNC(G63*D63,0)</x:f>
        <x:v>0</x:v>
      </x:c>
      <x:c r="I63" s="15"/>
      <x:c r="J63" s="15">
        <x:f>TRUNC(I63*D63,0)</x:f>
        <x:v>0</x:v>
      </x:c>
      <x:c r="K63" s="15">
        <x:f>TRUNC(E63+G63+I63,0)</x:f>
        <x:v>0</x:v>
      </x:c>
      <x:c r="L63" s="15">
        <x:f>TRUNC(F63+H63+J63,0)</x:f>
        <x:v>0</x:v>
      </x:c>
      <x:c r="M63" s="16" t="s">
        <x:v>167</x:v>
      </x:c>
      <x:c r="N63" s="2" t="s">
        <x:v>107</x:v>
      </x:c>
      <x:c r="O63" s="2" t="s">
        <x:v>167</x:v>
      </x:c>
      <x:c r="P63" s="2" t="s">
        <x:v>167</x:v>
      </x:c>
      <x:c r="Q63" s="2" t="s">
        <x:v>18</x:v>
      </x:c>
      <x:c r="R63" s="2" t="s">
        <x:v>165</x:v>
      </x:c>
      <x:c r="S63" s="2" t="s">
        <x:v>175</x:v>
      </x:c>
      <x:c r="T63" s="2" t="s">
        <x:v>175</x:v>
      </x:c>
      <x:c r="U63" s="3"/>
      <x:c r="V63" s="3"/>
      <x:c r="W63" s="3"/>
      <x:c r="X63" s="3"/>
      <x:c r="Y63" s="3"/>
      <x:c r="Z63" s="3"/>
      <x:c r="AA63" s="3"/>
      <x:c r="AB63" s="3"/>
      <x:c r="AC63" s="3"/>
      <x:c r="AD63" s="3"/>
      <x:c r="AE63" s="3"/>
      <x:c r="AF63" s="3"/>
      <x:c r="AG63" s="3"/>
      <x:c r="AH63" s="3"/>
      <x:c r="AI63" s="3"/>
      <x:c r="AJ63" s="3"/>
      <x:c r="AK63" s="3"/>
      <x:c r="AL63" s="3"/>
      <x:c r="AM63" s="3"/>
      <x:c r="AN63" s="3"/>
      <x:c r="AO63" s="3"/>
      <x:c r="AP63" s="3"/>
      <x:c r="AQ63" s="3"/>
      <x:c r="AR63" s="2" t="s">
        <x:v>167</x:v>
      </x:c>
      <x:c r="AS63" s="2" t="s">
        <x:v>167</x:v>
      </x:c>
      <x:c r="AT63" s="3"/>
      <x:c r="AU63" s="2" t="s">
        <x:v>247</x:v>
      </x:c>
      <x:c r="AV63" s="3">
        <x:v>75957</x:v>
      </x:c>
    </x:row>
    <x:row r="64" spans="1:48" ht="30" customHeight="1">
      <x:c r="A64" s="16" t="s">
        <x:v>237</x:v>
      </x:c>
      <x:c r="B64" s="16" t="s">
        <x:v>47</x:v>
      </x:c>
      <x:c r="C64" s="16" t="s">
        <x:v>180</x:v>
      </x:c>
      <x:c r="D64" s="14">
        <x:v>4</x:v>
      </x:c>
      <x:c r="E64" s="15"/>
      <x:c r="F64" s="15">
        <x:f>TRUNC(E64*D64,0)</x:f>
        <x:v>0</x:v>
      </x:c>
      <x:c r="G64" s="15"/>
      <x:c r="H64" s="15">
        <x:f>TRUNC(G64*D64,0)</x:f>
        <x:v>0</x:v>
      </x:c>
      <x:c r="I64" s="15"/>
      <x:c r="J64" s="15">
        <x:f>TRUNC(I64*D64,0)</x:f>
        <x:v>0</x:v>
      </x:c>
      <x:c r="K64" s="15">
        <x:f>TRUNC(E64+G64+I64,0)</x:f>
        <x:v>0</x:v>
      </x:c>
      <x:c r="L64" s="15">
        <x:f>TRUNC(F64+H64+J64,0)</x:f>
        <x:v>0</x:v>
      </x:c>
      <x:c r="M64" s="16" t="s">
        <x:v>167</x:v>
      </x:c>
      <x:c r="N64" s="2" t="s">
        <x:v>105</x:v>
      </x:c>
      <x:c r="O64" s="2" t="s">
        <x:v>167</x:v>
      </x:c>
      <x:c r="P64" s="2" t="s">
        <x:v>167</x:v>
      </x:c>
      <x:c r="Q64" s="2" t="s">
        <x:v>18</x:v>
      </x:c>
      <x:c r="R64" s="2" t="s">
        <x:v>165</x:v>
      </x:c>
      <x:c r="S64" s="2" t="s">
        <x:v>175</x:v>
      </x:c>
      <x:c r="T64" s="2" t="s">
        <x:v>175</x:v>
      </x:c>
      <x:c r="U64" s="3"/>
      <x:c r="V64" s="3"/>
      <x:c r="W64" s="3"/>
      <x:c r="X64" s="3"/>
      <x:c r="Y64" s="3"/>
      <x:c r="Z64" s="3"/>
      <x:c r="AA64" s="3"/>
      <x:c r="AB64" s="3"/>
      <x:c r="AC64" s="3"/>
      <x:c r="AD64" s="3"/>
      <x:c r="AE64" s="3"/>
      <x:c r="AF64" s="3"/>
      <x:c r="AG64" s="3"/>
      <x:c r="AH64" s="3"/>
      <x:c r="AI64" s="3"/>
      <x:c r="AJ64" s="3"/>
      <x:c r="AK64" s="3"/>
      <x:c r="AL64" s="3"/>
      <x:c r="AM64" s="3"/>
      <x:c r="AN64" s="3"/>
      <x:c r="AO64" s="3"/>
      <x:c r="AP64" s="3"/>
      <x:c r="AQ64" s="3"/>
      <x:c r="AR64" s="2" t="s">
        <x:v>167</x:v>
      </x:c>
      <x:c r="AS64" s="2" t="s">
        <x:v>167</x:v>
      </x:c>
      <x:c r="AT64" s="3"/>
      <x:c r="AU64" s="2" t="s">
        <x:v>245</x:v>
      </x:c>
      <x:c r="AV64" s="3">
        <x:v>75852</x:v>
      </x:c>
    </x:row>
    <x:row r="65" spans="1:48" ht="30" customHeight="1">
      <x:c r="A65" s="16" t="s">
        <x:v>157</x:v>
      </x:c>
      <x:c r="B65" s="16" t="s">
        <x:v>48</x:v>
      </x:c>
      <x:c r="C65" s="16" t="s">
        <x:v>180</x:v>
      </x:c>
      <x:c r="D65" s="14">
        <x:v>2</x:v>
      </x:c>
      <x:c r="E65" s="15"/>
      <x:c r="F65" s="15">
        <x:f>TRUNC(E65*D65,0)</x:f>
        <x:v>0</x:v>
      </x:c>
      <x:c r="G65" s="15"/>
      <x:c r="H65" s="15">
        <x:f>TRUNC(G65*D65,0)</x:f>
        <x:v>0</x:v>
      </x:c>
      <x:c r="I65" s="15"/>
      <x:c r="J65" s="15">
        <x:f>TRUNC(I65*D65,0)</x:f>
        <x:v>0</x:v>
      </x:c>
      <x:c r="K65" s="15">
        <x:f>TRUNC(E65+G65+I65,0)</x:f>
        <x:v>0</x:v>
      </x:c>
      <x:c r="L65" s="15">
        <x:f>TRUNC(F65+H65+J65,0)</x:f>
        <x:v>0</x:v>
      </x:c>
      <x:c r="M65" s="16" t="s">
        <x:v>167</x:v>
      </x:c>
      <x:c r="N65" s="2" t="s">
        <x:v>117</x:v>
      </x:c>
      <x:c r="O65" s="2" t="s">
        <x:v>167</x:v>
      </x:c>
      <x:c r="P65" s="2" t="s">
        <x:v>167</x:v>
      </x:c>
      <x:c r="Q65" s="2" t="s">
        <x:v>18</x:v>
      </x:c>
      <x:c r="R65" s="2" t="s">
        <x:v>165</x:v>
      </x:c>
      <x:c r="S65" s="2" t="s">
        <x:v>175</x:v>
      </x:c>
      <x:c r="T65" s="2" t="s">
        <x:v>175</x:v>
      </x:c>
      <x:c r="U65" s="3"/>
      <x:c r="V65" s="3"/>
      <x:c r="W65" s="3"/>
      <x:c r="X65" s="3"/>
      <x:c r="Y65" s="3"/>
      <x:c r="Z65" s="3"/>
      <x:c r="AA65" s="3"/>
      <x:c r="AB65" s="3"/>
      <x:c r="AC65" s="3"/>
      <x:c r="AD65" s="3"/>
      <x:c r="AE65" s="3"/>
      <x:c r="AF65" s="3"/>
      <x:c r="AG65" s="3"/>
      <x:c r="AH65" s="3"/>
      <x:c r="AI65" s="3"/>
      <x:c r="AJ65" s="3"/>
      <x:c r="AK65" s="3"/>
      <x:c r="AL65" s="3"/>
      <x:c r="AM65" s="3"/>
      <x:c r="AN65" s="3"/>
      <x:c r="AO65" s="3"/>
      <x:c r="AP65" s="3"/>
      <x:c r="AQ65" s="3"/>
      <x:c r="AR65" s="2" t="s">
        <x:v>167</x:v>
      </x:c>
      <x:c r="AS65" s="2" t="s">
        <x:v>167</x:v>
      </x:c>
      <x:c r="AT65" s="3"/>
      <x:c r="AU65" s="2" t="s">
        <x:v>248</x:v>
      </x:c>
      <x:c r="AV65" s="3">
        <x:v>75859</x:v>
      </x:c>
    </x:row>
    <x:row r="66" spans="1:17" ht="30" customHeight="1">
      <x:c r="A66" s="14"/>
      <x:c r="B66" s="14"/>
      <x:c r="C66" s="14"/>
      <x:c r="D66" s="14"/>
      <x:c r="E66" s="15"/>
      <x:c r="F66" s="15"/>
      <x:c r="G66" s="15"/>
      <x:c r="H66" s="15"/>
      <x:c r="I66" s="15"/>
      <x:c r="J66" s="15"/>
      <x:c r="K66" s="15"/>
      <x:c r="L66" s="15"/>
      <x:c r="M66" s="14"/>
      <x:c r="Q66" s="1" t="s">
        <x:v>18</x:v>
      </x:c>
    </x:row>
    <x:row r="67" spans="1:17" ht="30" customHeight="1">
      <x:c r="A67" s="14"/>
      <x:c r="B67" s="14"/>
      <x:c r="C67" s="14"/>
      <x:c r="D67" s="14"/>
      <x:c r="E67" s="15"/>
      <x:c r="F67" s="15"/>
      <x:c r="G67" s="15"/>
      <x:c r="H67" s="15"/>
      <x:c r="I67" s="15"/>
      <x:c r="J67" s="15"/>
      <x:c r="K67" s="15"/>
      <x:c r="L67" s="15"/>
      <x:c r="M67" s="14"/>
      <x:c r="Q67" s="1" t="s">
        <x:v>18</x:v>
      </x:c>
    </x:row>
    <x:row r="68" spans="1:17" ht="30" customHeight="1">
      <x:c r="A68" s="14"/>
      <x:c r="B68" s="14"/>
      <x:c r="C68" s="14"/>
      <x:c r="D68" s="14"/>
      <x:c r="E68" s="15"/>
      <x:c r="F68" s="15"/>
      <x:c r="G68" s="15"/>
      <x:c r="H68" s="15"/>
      <x:c r="I68" s="15"/>
      <x:c r="J68" s="15"/>
      <x:c r="K68" s="15"/>
      <x:c r="L68" s="15"/>
      <x:c r="M68" s="14"/>
      <x:c r="Q68" s="1" t="s">
        <x:v>18</x:v>
      </x:c>
    </x:row>
    <x:row r="69" spans="1:17" ht="30" customHeight="1">
      <x:c r="A69" s="14"/>
      <x:c r="B69" s="14"/>
      <x:c r="C69" s="14"/>
      <x:c r="D69" s="14"/>
      <x:c r="E69" s="15"/>
      <x:c r="F69" s="15"/>
      <x:c r="G69" s="15"/>
      <x:c r="H69" s="15"/>
      <x:c r="I69" s="15"/>
      <x:c r="J69" s="15"/>
      <x:c r="K69" s="15"/>
      <x:c r="L69" s="15"/>
      <x:c r="M69" s="14"/>
      <x:c r="Q69" s="1" t="s">
        <x:v>18</x:v>
      </x:c>
    </x:row>
    <x:row r="70" spans="1:17" ht="30" customHeight="1">
      <x:c r="A70" s="14"/>
      <x:c r="B70" s="14"/>
      <x:c r="C70" s="14"/>
      <x:c r="D70" s="14"/>
      <x:c r="E70" s="15"/>
      <x:c r="F70" s="15"/>
      <x:c r="G70" s="15"/>
      <x:c r="H70" s="15"/>
      <x:c r="I70" s="15"/>
      <x:c r="J70" s="15"/>
      <x:c r="K70" s="15"/>
      <x:c r="L70" s="15"/>
      <x:c r="M70" s="14"/>
      <x:c r="Q70" s="1" t="s">
        <x:v>18</x:v>
      </x:c>
    </x:row>
    <x:row r="71" spans="1:17" ht="30" customHeight="1">
      <x:c r="A71" s="14"/>
      <x:c r="B71" s="14"/>
      <x:c r="C71" s="14"/>
      <x:c r="D71" s="14"/>
      <x:c r="E71" s="15"/>
      <x:c r="F71" s="15"/>
      <x:c r="G71" s="15"/>
      <x:c r="H71" s="15"/>
      <x:c r="I71" s="15"/>
      <x:c r="J71" s="15"/>
      <x:c r="K71" s="15"/>
      <x:c r="L71" s="15"/>
      <x:c r="M71" s="14"/>
      <x:c r="Q71" s="1" t="s">
        <x:v>18</x:v>
      </x:c>
    </x:row>
    <x:row r="72" spans="1:17" ht="30" customHeight="1">
      <x:c r="A72" s="14"/>
      <x:c r="B72" s="14"/>
      <x:c r="C72" s="14"/>
      <x:c r="D72" s="14"/>
      <x:c r="E72" s="15"/>
      <x:c r="F72" s="15"/>
      <x:c r="G72" s="15"/>
      <x:c r="H72" s="15"/>
      <x:c r="I72" s="15"/>
      <x:c r="J72" s="15"/>
      <x:c r="K72" s="15"/>
      <x:c r="L72" s="15"/>
      <x:c r="M72" s="14"/>
      <x:c r="Q72" s="1" t="s">
        <x:v>18</x:v>
      </x:c>
    </x:row>
    <x:row r="73" spans="1:17" ht="30" customHeight="1">
      <x:c r="A73" s="14"/>
      <x:c r="B73" s="14"/>
      <x:c r="C73" s="14"/>
      <x:c r="D73" s="14"/>
      <x:c r="E73" s="15"/>
      <x:c r="F73" s="15"/>
      <x:c r="G73" s="15"/>
      <x:c r="H73" s="15"/>
      <x:c r="I73" s="15"/>
      <x:c r="J73" s="15"/>
      <x:c r="K73" s="15"/>
      <x:c r="L73" s="15"/>
      <x:c r="M73" s="14"/>
      <x:c r="Q73" s="1" t="s">
        <x:v>18</x:v>
      </x:c>
    </x:row>
    <x:row r="74" spans="1:17" ht="30" customHeight="1">
      <x:c r="A74" s="14"/>
      <x:c r="B74" s="14"/>
      <x:c r="C74" s="14"/>
      <x:c r="D74" s="14"/>
      <x:c r="E74" s="15"/>
      <x:c r="F74" s="15"/>
      <x:c r="G74" s="15"/>
      <x:c r="H74" s="15"/>
      <x:c r="I74" s="15"/>
      <x:c r="J74" s="15"/>
      <x:c r="K74" s="15"/>
      <x:c r="L74" s="15"/>
      <x:c r="M74" s="14"/>
      <x:c r="Q74" s="1" t="s">
        <x:v>18</x:v>
      </x:c>
    </x:row>
    <x:row r="75" spans="1:17" ht="30" customHeight="1">
      <x:c r="A75" s="14"/>
      <x:c r="B75" s="14"/>
      <x:c r="C75" s="14"/>
      <x:c r="D75" s="14"/>
      <x:c r="E75" s="15"/>
      <x:c r="F75" s="15"/>
      <x:c r="G75" s="15"/>
      <x:c r="H75" s="15"/>
      <x:c r="I75" s="15"/>
      <x:c r="J75" s="15"/>
      <x:c r="K75" s="15"/>
      <x:c r="L75" s="15"/>
      <x:c r="M75" s="14"/>
      <x:c r="Q75" s="1" t="s">
        <x:v>18</x:v>
      </x:c>
    </x:row>
    <x:row r="76" spans="1:17" ht="30" customHeight="1">
      <x:c r="A76" s="14"/>
      <x:c r="B76" s="14"/>
      <x:c r="C76" s="14"/>
      <x:c r="D76" s="14"/>
      <x:c r="E76" s="15"/>
      <x:c r="F76" s="15"/>
      <x:c r="G76" s="15"/>
      <x:c r="H76" s="15"/>
      <x:c r="I76" s="15"/>
      <x:c r="J76" s="15"/>
      <x:c r="K76" s="15"/>
      <x:c r="L76" s="15"/>
      <x:c r="M76" s="14"/>
      <x:c r="Q76" s="1" t="s">
        <x:v>18</x:v>
      </x:c>
    </x:row>
    <x:row r="77" spans="1:17" ht="30" customHeight="1">
      <x:c r="A77" s="14"/>
      <x:c r="B77" s="14"/>
      <x:c r="C77" s="14"/>
      <x:c r="D77" s="14"/>
      <x:c r="E77" s="15"/>
      <x:c r="F77" s="15"/>
      <x:c r="G77" s="15"/>
      <x:c r="H77" s="15"/>
      <x:c r="I77" s="15"/>
      <x:c r="J77" s="15"/>
      <x:c r="K77" s="15"/>
      <x:c r="L77" s="15"/>
      <x:c r="M77" s="14"/>
      <x:c r="Q77" s="1" t="s">
        <x:v>18</x:v>
      </x:c>
    </x:row>
    <x:row r="78" spans="1:17" ht="30" customHeight="1">
      <x:c r="A78" s="14"/>
      <x:c r="B78" s="14"/>
      <x:c r="C78" s="14"/>
      <x:c r="D78" s="14"/>
      <x:c r="E78" s="15"/>
      <x:c r="F78" s="15"/>
      <x:c r="G78" s="15"/>
      <x:c r="H78" s="15"/>
      <x:c r="I78" s="15"/>
      <x:c r="J78" s="15"/>
      <x:c r="K78" s="15"/>
      <x:c r="L78" s="15"/>
      <x:c r="M78" s="14"/>
      <x:c r="Q78" s="1" t="s">
        <x:v>18</x:v>
      </x:c>
    </x:row>
    <x:row r="79" spans="1:17" ht="30" customHeight="1">
      <x:c r="A79" s="14"/>
      <x:c r="B79" s="14"/>
      <x:c r="C79" s="14"/>
      <x:c r="D79" s="14"/>
      <x:c r="E79" s="15"/>
      <x:c r="F79" s="15"/>
      <x:c r="G79" s="15"/>
      <x:c r="H79" s="15"/>
      <x:c r="I79" s="15"/>
      <x:c r="J79" s="15"/>
      <x:c r="K79" s="15"/>
      <x:c r="L79" s="15"/>
      <x:c r="M79" s="14"/>
      <x:c r="Q79" s="1" t="s">
        <x:v>18</x:v>
      </x:c>
    </x:row>
    <x:row r="80" spans="1:17" ht="30" customHeight="1">
      <x:c r="A80" s="14"/>
      <x:c r="B80" s="14"/>
      <x:c r="C80" s="14"/>
      <x:c r="D80" s="14"/>
      <x:c r="E80" s="15"/>
      <x:c r="F80" s="15"/>
      <x:c r="G80" s="15"/>
      <x:c r="H80" s="15"/>
      <x:c r="I80" s="15"/>
      <x:c r="J80" s="15"/>
      <x:c r="K80" s="15"/>
      <x:c r="L80" s="15"/>
      <x:c r="M80" s="14"/>
      <x:c r="Q80" s="1" t="s">
        <x:v>18</x:v>
      </x:c>
    </x:row>
    <x:row r="81" spans="1:14" ht="30" customHeight="1">
      <x:c r="A81" s="16" t="s">
        <x:v>63</x:v>
      </x:c>
      <x:c r="B81" s="14"/>
      <x:c r="C81" s="14"/>
      <x:c r="D81" s="14"/>
      <x:c r="E81" s="15"/>
      <x:c r="F81" s="15">
        <x:f>SUMIF(Q57:Q80,"010103",F57:F80)</x:f>
        <x:v>0</x:v>
      </x:c>
      <x:c r="G81" s="15"/>
      <x:c r="H81" s="15">
        <x:f>SUMIF(Q57:Q80,"010103",H57:H80)</x:f>
        <x:v>0</x:v>
      </x:c>
      <x:c r="I81" s="15"/>
      <x:c r="J81" s="15">
        <x:f>SUMIF(Q57:Q80,"010103",J57:J80)</x:f>
        <x:v>0</x:v>
      </x:c>
      <x:c r="K81" s="15"/>
      <x:c r="L81" s="15">
        <x:f>SUMIF(Q57:Q80,"010103",L57:L80)</x:f>
        <x:v>0</x:v>
      </x:c>
      <x:c r="M81" s="14"/>
      <x:c r="N81" t="s">
        <x:v>20</x:v>
      </x:c>
    </x:row>
    <x:row r="82" spans="1:48" ht="30" customHeight="1">
      <x:c r="A82" s="16" t="s">
        <x:v>240</x:v>
      </x:c>
      <x:c r="B82" s="16" t="s">
        <x:v>167</x:v>
      </x:c>
      <x:c r="C82" s="14"/>
      <x:c r="D82" s="14"/>
      <x:c r="E82" s="15"/>
      <x:c r="F82" s="15"/>
      <x:c r="G82" s="15"/>
      <x:c r="H82" s="15"/>
      <x:c r="I82" s="15"/>
      <x:c r="J82" s="15"/>
      <x:c r="K82" s="15"/>
      <x:c r="L82" s="15"/>
      <x:c r="M82" s="14"/>
      <x:c r="N82" s="3"/>
      <x:c r="O82" s="3"/>
      <x:c r="P82" s="3"/>
      <x:c r="Q82" s="2" t="s">
        <x:v>26</x:v>
      </x:c>
      <x:c r="R82" s="3"/>
      <x:c r="S82" s="3"/>
      <x:c r="T82" s="3"/>
      <x:c r="U82" s="3"/>
      <x:c r="V82" s="3"/>
      <x:c r="W82" s="3"/>
      <x:c r="X82" s="3"/>
      <x:c r="Y82" s="3"/>
      <x:c r="Z82" s="3"/>
      <x:c r="AA82" s="3"/>
      <x:c r="AB82" s="3"/>
      <x:c r="AC82" s="3"/>
      <x:c r="AD82" s="3"/>
      <x:c r="AE82" s="3"/>
      <x:c r="AF82" s="3"/>
      <x:c r="AG82" s="3"/>
      <x:c r="AH82" s="3"/>
      <x:c r="AI82" s="3"/>
      <x:c r="AJ82" s="3"/>
      <x:c r="AK82" s="3"/>
      <x:c r="AL82" s="3"/>
      <x:c r="AM82" s="3"/>
      <x:c r="AN82" s="3"/>
      <x:c r="AO82" s="3"/>
      <x:c r="AP82" s="3"/>
      <x:c r="AQ82" s="3"/>
      <x:c r="AR82" s="3"/>
      <x:c r="AS82" s="3"/>
      <x:c r="AT82" s="3"/>
      <x:c r="AU82" s="3"/>
      <x:c r="AV82" s="3"/>
    </x:row>
    <x:row r="83" spans="1:48" ht="30" customHeight="1">
      <x:c r="A83" s="16" t="s">
        <x:v>36</x:v>
      </x:c>
      <x:c r="B83" s="16" t="s">
        <x:v>24</x:v>
      </x:c>
      <x:c r="C83" s="16" t="s">
        <x:v>191</x:v>
      </x:c>
      <x:c r="D83" s="14">
        <x:v>239</x:v>
      </x:c>
      <x:c r="E83" s="15"/>
      <x:c r="F83" s="15">
        <x:f>TRUNC(E83*D83,0)</x:f>
        <x:v>0</x:v>
      </x:c>
      <x:c r="G83" s="15"/>
      <x:c r="H83" s="15">
        <x:f>TRUNC(G83*D83,0)</x:f>
        <x:v>0</x:v>
      </x:c>
      <x:c r="I83" s="15"/>
      <x:c r="J83" s="15">
        <x:f>TRUNC(I83*D83,0)</x:f>
        <x:v>0</x:v>
      </x:c>
      <x:c r="K83" s="15">
        <x:f>TRUNC(E83+G83+I83,0)</x:f>
        <x:v>0</x:v>
      </x:c>
      <x:c r="L83" s="15">
        <x:f>TRUNC(F83+H83+J83,0)</x:f>
        <x:v>0</x:v>
      </x:c>
      <x:c r="M83" s="16" t="s">
        <x:v>167</x:v>
      </x:c>
      <x:c r="N83" s="2" t="s">
        <x:v>114</x:v>
      </x:c>
      <x:c r="O83" s="2" t="s">
        <x:v>167</x:v>
      </x:c>
      <x:c r="P83" s="2" t="s">
        <x:v>167</x:v>
      </x:c>
      <x:c r="Q83" s="2" t="s">
        <x:v>26</x:v>
      </x:c>
      <x:c r="R83" s="2" t="s">
        <x:v>165</x:v>
      </x:c>
      <x:c r="S83" s="2" t="s">
        <x:v>175</x:v>
      </x:c>
      <x:c r="T83" s="2" t="s">
        <x:v>175</x:v>
      </x:c>
      <x:c r="U83" s="3"/>
      <x:c r="V83" s="3"/>
      <x:c r="W83" s="3"/>
      <x:c r="X83" s="3"/>
      <x:c r="Y83" s="3"/>
      <x:c r="Z83" s="3"/>
      <x:c r="AA83" s="3"/>
      <x:c r="AB83" s="3"/>
      <x:c r="AC83" s="3"/>
      <x:c r="AD83" s="3"/>
      <x:c r="AE83" s="3"/>
      <x:c r="AF83" s="3"/>
      <x:c r="AG83" s="3"/>
      <x:c r="AH83" s="3"/>
      <x:c r="AI83" s="3"/>
      <x:c r="AJ83" s="3"/>
      <x:c r="AK83" s="3"/>
      <x:c r="AL83" s="3"/>
      <x:c r="AM83" s="3"/>
      <x:c r="AN83" s="3"/>
      <x:c r="AO83" s="3"/>
      <x:c r="AP83" s="3"/>
      <x:c r="AQ83" s="3"/>
      <x:c r="AR83" s="2" t="s">
        <x:v>167</x:v>
      </x:c>
      <x:c r="AS83" s="2" t="s">
        <x:v>167</x:v>
      </x:c>
      <x:c r="AT83" s="3"/>
      <x:c r="AU83" s="2" t="s">
        <x:v>4</x:v>
      </x:c>
      <x:c r="AV83" s="3">
        <x:v>75953</x:v>
      </x:c>
    </x:row>
    <x:row r="84" spans="1:48" ht="30" customHeight="1">
      <x:c r="A84" s="16" t="s">
        <x:v>236</x:v>
      </x:c>
      <x:c r="B84" s="16" t="s">
        <x:v>30</x:v>
      </x:c>
      <x:c r="C84" s="16" t="s">
        <x:v>169</x:v>
      </x:c>
      <x:c r="D84" s="14">
        <x:v>0.90000000000000002</x:v>
      </x:c>
      <x:c r="E84" s="15"/>
      <x:c r="F84" s="15">
        <x:f>TRUNC(E84*D84,0)</x:f>
        <x:v>0</x:v>
      </x:c>
      <x:c r="G84" s="15"/>
      <x:c r="H84" s="15">
        <x:f>TRUNC(G84*D84,0)</x:f>
        <x:v>0</x:v>
      </x:c>
      <x:c r="I84" s="15"/>
      <x:c r="J84" s="15">
        <x:f>TRUNC(I84*D84,0)</x:f>
        <x:v>0</x:v>
      </x:c>
      <x:c r="K84" s="15">
        <x:f>TRUNC(E84+G84+I84,0)</x:f>
        <x:v>0</x:v>
      </x:c>
      <x:c r="L84" s="15">
        <x:f>TRUNC(F84+H84+J84,0)</x:f>
        <x:v>0</x:v>
      </x:c>
      <x:c r="M84" s="16" t="s">
        <x:v>167</x:v>
      </x:c>
      <x:c r="N84" s="2" t="s">
        <x:v>109</x:v>
      </x:c>
      <x:c r="O84" s="2" t="s">
        <x:v>167</x:v>
      </x:c>
      <x:c r="P84" s="2" t="s">
        <x:v>167</x:v>
      </x:c>
      <x:c r="Q84" s="2" t="s">
        <x:v>26</x:v>
      </x:c>
      <x:c r="R84" s="2" t="s">
        <x:v>175</x:v>
      </x:c>
      <x:c r="S84" s="2" t="s">
        <x:v>175</x:v>
      </x:c>
      <x:c r="T84" s="2" t="s">
        <x:v>175</x:v>
      </x:c>
      <x:c r="U84" s="3"/>
      <x:c r="V84" s="3"/>
      <x:c r="W84" s="3"/>
      <x:c r="X84" s="3"/>
      <x:c r="Y84" s="3"/>
      <x:c r="Z84" s="3"/>
      <x:c r="AA84" s="3"/>
      <x:c r="AB84" s="3"/>
      <x:c r="AC84" s="3"/>
      <x:c r="AD84" s="3"/>
      <x:c r="AE84" s="3"/>
      <x:c r="AF84" s="3"/>
      <x:c r="AG84" s="3"/>
      <x:c r="AH84" s="3"/>
      <x:c r="AI84" s="3"/>
      <x:c r="AJ84" s="3"/>
      <x:c r="AK84" s="3"/>
      <x:c r="AL84" s="3"/>
      <x:c r="AM84" s="3"/>
      <x:c r="AN84" s="3"/>
      <x:c r="AO84" s="3"/>
      <x:c r="AP84" s="3"/>
      <x:c r="AQ84" s="3"/>
      <x:c r="AR84" s="2" t="s">
        <x:v>167</x:v>
      </x:c>
      <x:c r="AS84" s="2" t="s">
        <x:v>167</x:v>
      </x:c>
      <x:c r="AT84" s="3"/>
      <x:c r="AU84" s="2" t="s">
        <x:v>251</x:v>
      </x:c>
      <x:c r="AV84" s="3">
        <x:v>61324</x:v>
      </x:c>
    </x:row>
    <x:row r="85" spans="1:17" ht="30" customHeight="1">
      <x:c r="A85" s="14"/>
      <x:c r="B85" s="14"/>
      <x:c r="C85" s="14"/>
      <x:c r="D85" s="14"/>
      <x:c r="E85" s="15"/>
      <x:c r="F85" s="15"/>
      <x:c r="G85" s="15"/>
      <x:c r="H85" s="15"/>
      <x:c r="I85" s="15"/>
      <x:c r="J85" s="15"/>
      <x:c r="K85" s="15"/>
      <x:c r="L85" s="15"/>
      <x:c r="M85" s="14"/>
      <x:c r="Q85" s="1" t="s">
        <x:v>26</x:v>
      </x:c>
    </x:row>
    <x:row r="86" spans="1:17" ht="30" customHeight="1">
      <x:c r="A86" s="14"/>
      <x:c r="B86" s="14"/>
      <x:c r="C86" s="14"/>
      <x:c r="D86" s="14"/>
      <x:c r="E86" s="15"/>
      <x:c r="F86" s="15"/>
      <x:c r="G86" s="15"/>
      <x:c r="H86" s="15"/>
      <x:c r="I86" s="15"/>
      <x:c r="J86" s="15"/>
      <x:c r="K86" s="15"/>
      <x:c r="L86" s="15"/>
      <x:c r="M86" s="14"/>
      <x:c r="Q86" s="1" t="s">
        <x:v>26</x:v>
      </x:c>
    </x:row>
    <x:row r="87" spans="1:17" ht="30" customHeight="1">
      <x:c r="A87" s="14"/>
      <x:c r="B87" s="14"/>
      <x:c r="C87" s="14"/>
      <x:c r="D87" s="14"/>
      <x:c r="E87" s="15"/>
      <x:c r="F87" s="15"/>
      <x:c r="G87" s="15"/>
      <x:c r="H87" s="15"/>
      <x:c r="I87" s="15"/>
      <x:c r="J87" s="15"/>
      <x:c r="K87" s="15"/>
      <x:c r="L87" s="15"/>
      <x:c r="M87" s="14"/>
      <x:c r="Q87" s="1" t="s">
        <x:v>26</x:v>
      </x:c>
    </x:row>
    <x:row r="88" spans="1:17" ht="30" customHeight="1">
      <x:c r="A88" s="14"/>
      <x:c r="B88" s="14"/>
      <x:c r="C88" s="14"/>
      <x:c r="D88" s="14"/>
      <x:c r="E88" s="15"/>
      <x:c r="F88" s="15"/>
      <x:c r="G88" s="15"/>
      <x:c r="H88" s="15"/>
      <x:c r="I88" s="15"/>
      <x:c r="J88" s="15"/>
      <x:c r="K88" s="15"/>
      <x:c r="L88" s="15"/>
      <x:c r="M88" s="14"/>
      <x:c r="Q88" s="1" t="s">
        <x:v>26</x:v>
      </x:c>
    </x:row>
    <x:row r="89" spans="1:17" ht="30" customHeight="1">
      <x:c r="A89" s="14"/>
      <x:c r="B89" s="14"/>
      <x:c r="C89" s="14"/>
      <x:c r="D89" s="14"/>
      <x:c r="E89" s="15"/>
      <x:c r="F89" s="15"/>
      <x:c r="G89" s="15"/>
      <x:c r="H89" s="15"/>
      <x:c r="I89" s="15"/>
      <x:c r="J89" s="15"/>
      <x:c r="K89" s="15"/>
      <x:c r="L89" s="15"/>
      <x:c r="M89" s="14"/>
      <x:c r="Q89" s="1" t="s">
        <x:v>26</x:v>
      </x:c>
    </x:row>
    <x:row r="90" spans="1:17" ht="30" customHeight="1">
      <x:c r="A90" s="14"/>
      <x:c r="B90" s="14"/>
      <x:c r="C90" s="14"/>
      <x:c r="D90" s="14"/>
      <x:c r="E90" s="15"/>
      <x:c r="F90" s="15"/>
      <x:c r="G90" s="15"/>
      <x:c r="H90" s="15"/>
      <x:c r="I90" s="15"/>
      <x:c r="J90" s="15"/>
      <x:c r="K90" s="15"/>
      <x:c r="L90" s="15"/>
      <x:c r="M90" s="14"/>
      <x:c r="Q90" s="1" t="s">
        <x:v>26</x:v>
      </x:c>
    </x:row>
    <x:row r="91" spans="1:17" ht="30" customHeight="1">
      <x:c r="A91" s="14"/>
      <x:c r="B91" s="14"/>
      <x:c r="C91" s="14"/>
      <x:c r="D91" s="14"/>
      <x:c r="E91" s="15"/>
      <x:c r="F91" s="15"/>
      <x:c r="G91" s="15"/>
      <x:c r="H91" s="15"/>
      <x:c r="I91" s="15"/>
      <x:c r="J91" s="15"/>
      <x:c r="K91" s="15"/>
      <x:c r="L91" s="15"/>
      <x:c r="M91" s="14"/>
      <x:c r="Q91" s="1" t="s">
        <x:v>26</x:v>
      </x:c>
    </x:row>
    <x:row r="92" spans="1:17" ht="30" customHeight="1">
      <x:c r="A92" s="14"/>
      <x:c r="B92" s="14"/>
      <x:c r="C92" s="14"/>
      <x:c r="D92" s="14"/>
      <x:c r="E92" s="15"/>
      <x:c r="F92" s="15"/>
      <x:c r="G92" s="15"/>
      <x:c r="H92" s="15"/>
      <x:c r="I92" s="15"/>
      <x:c r="J92" s="15"/>
      <x:c r="K92" s="15"/>
      <x:c r="L92" s="15"/>
      <x:c r="M92" s="14"/>
      <x:c r="Q92" s="1" t="s">
        <x:v>26</x:v>
      </x:c>
    </x:row>
    <x:row r="93" spans="1:17" ht="30" customHeight="1">
      <x:c r="A93" s="14"/>
      <x:c r="B93" s="14"/>
      <x:c r="C93" s="14"/>
      <x:c r="D93" s="14"/>
      <x:c r="E93" s="15"/>
      <x:c r="F93" s="15"/>
      <x:c r="G93" s="15"/>
      <x:c r="H93" s="15"/>
      <x:c r="I93" s="15"/>
      <x:c r="J93" s="15"/>
      <x:c r="K93" s="15"/>
      <x:c r="L93" s="15"/>
      <x:c r="M93" s="14"/>
      <x:c r="Q93" s="1" t="s">
        <x:v>26</x:v>
      </x:c>
    </x:row>
    <x:row r="94" spans="1:17" ht="30" customHeight="1">
      <x:c r="A94" s="14"/>
      <x:c r="B94" s="14"/>
      <x:c r="C94" s="14"/>
      <x:c r="D94" s="14"/>
      <x:c r="E94" s="15"/>
      <x:c r="F94" s="15"/>
      <x:c r="G94" s="15"/>
      <x:c r="H94" s="15"/>
      <x:c r="I94" s="15"/>
      <x:c r="J94" s="15"/>
      <x:c r="K94" s="15"/>
      <x:c r="L94" s="15"/>
      <x:c r="M94" s="14"/>
      <x:c r="Q94" s="1" t="s">
        <x:v>26</x:v>
      </x:c>
    </x:row>
    <x:row r="95" spans="1:17" ht="30" customHeight="1">
      <x:c r="A95" s="14"/>
      <x:c r="B95" s="14"/>
      <x:c r="C95" s="14"/>
      <x:c r="D95" s="14"/>
      <x:c r="E95" s="15"/>
      <x:c r="F95" s="15"/>
      <x:c r="G95" s="15"/>
      <x:c r="H95" s="15"/>
      <x:c r="I95" s="15"/>
      <x:c r="J95" s="15"/>
      <x:c r="K95" s="15"/>
      <x:c r="L95" s="15"/>
      <x:c r="M95" s="14"/>
      <x:c r="Q95" s="1" t="s">
        <x:v>26</x:v>
      </x:c>
    </x:row>
    <x:row r="96" spans="1:17" ht="30" customHeight="1">
      <x:c r="A96" s="14"/>
      <x:c r="B96" s="14"/>
      <x:c r="C96" s="14"/>
      <x:c r="D96" s="14"/>
      <x:c r="E96" s="15"/>
      <x:c r="F96" s="15"/>
      <x:c r="G96" s="15"/>
      <x:c r="H96" s="15"/>
      <x:c r="I96" s="15"/>
      <x:c r="J96" s="15"/>
      <x:c r="K96" s="15"/>
      <x:c r="L96" s="15"/>
      <x:c r="M96" s="14"/>
      <x:c r="Q96" s="1" t="s">
        <x:v>26</x:v>
      </x:c>
    </x:row>
    <x:row r="97" spans="1:17" ht="30" customHeight="1">
      <x:c r="A97" s="14"/>
      <x:c r="B97" s="14"/>
      <x:c r="C97" s="14"/>
      <x:c r="D97" s="14"/>
      <x:c r="E97" s="15"/>
      <x:c r="F97" s="15"/>
      <x:c r="G97" s="15"/>
      <x:c r="H97" s="15"/>
      <x:c r="I97" s="15"/>
      <x:c r="J97" s="15"/>
      <x:c r="K97" s="15"/>
      <x:c r="L97" s="15"/>
      <x:c r="M97" s="14"/>
      <x:c r="Q97" s="1" t="s">
        <x:v>26</x:v>
      </x:c>
    </x:row>
    <x:row r="98" spans="1:17" ht="30" customHeight="1">
      <x:c r="A98" s="14"/>
      <x:c r="B98" s="14"/>
      <x:c r="C98" s="14"/>
      <x:c r="D98" s="14"/>
      <x:c r="E98" s="15"/>
      <x:c r="F98" s="15"/>
      <x:c r="G98" s="15"/>
      <x:c r="H98" s="15"/>
      <x:c r="I98" s="15"/>
      <x:c r="J98" s="15"/>
      <x:c r="K98" s="15"/>
      <x:c r="L98" s="15"/>
      <x:c r="M98" s="14"/>
      <x:c r="Q98" s="1" t="s">
        <x:v>26</x:v>
      </x:c>
    </x:row>
    <x:row r="99" spans="1:17" ht="30" customHeight="1">
      <x:c r="A99" s="14"/>
      <x:c r="B99" s="14"/>
      <x:c r="C99" s="14"/>
      <x:c r="D99" s="14"/>
      <x:c r="E99" s="15"/>
      <x:c r="F99" s="15"/>
      <x:c r="G99" s="15"/>
      <x:c r="H99" s="15"/>
      <x:c r="I99" s="15"/>
      <x:c r="J99" s="15"/>
      <x:c r="K99" s="15"/>
      <x:c r="L99" s="15"/>
      <x:c r="M99" s="14"/>
      <x:c r="Q99" s="1" t="s">
        <x:v>26</x:v>
      </x:c>
    </x:row>
    <x:row r="100" spans="1:17" ht="30" customHeight="1">
      <x:c r="A100" s="14"/>
      <x:c r="B100" s="14"/>
      <x:c r="C100" s="14"/>
      <x:c r="D100" s="14"/>
      <x:c r="E100" s="15"/>
      <x:c r="F100" s="15"/>
      <x:c r="G100" s="15"/>
      <x:c r="H100" s="15"/>
      <x:c r="I100" s="15"/>
      <x:c r="J100" s="15"/>
      <x:c r="K100" s="15"/>
      <x:c r="L100" s="15"/>
      <x:c r="M100" s="14"/>
      <x:c r="Q100" s="1" t="s">
        <x:v>26</x:v>
      </x:c>
    </x:row>
    <x:row r="101" spans="1:17" ht="30" customHeight="1">
      <x:c r="A101" s="14"/>
      <x:c r="B101" s="14"/>
      <x:c r="C101" s="14"/>
      <x:c r="D101" s="14"/>
      <x:c r="E101" s="15"/>
      <x:c r="F101" s="15"/>
      <x:c r="G101" s="15"/>
      <x:c r="H101" s="15"/>
      <x:c r="I101" s="15"/>
      <x:c r="J101" s="15"/>
      <x:c r="K101" s="15"/>
      <x:c r="L101" s="15"/>
      <x:c r="M101" s="14"/>
      <x:c r="Q101" s="1" t="s">
        <x:v>26</x:v>
      </x:c>
    </x:row>
    <x:row r="102" spans="1:17" ht="30" customHeight="1">
      <x:c r="A102" s="14"/>
      <x:c r="B102" s="14"/>
      <x:c r="C102" s="14"/>
      <x:c r="D102" s="14"/>
      <x:c r="E102" s="15"/>
      <x:c r="F102" s="15"/>
      <x:c r="G102" s="15"/>
      <x:c r="H102" s="15"/>
      <x:c r="I102" s="15"/>
      <x:c r="J102" s="15"/>
      <x:c r="K102" s="15"/>
      <x:c r="L102" s="15"/>
      <x:c r="M102" s="14"/>
      <x:c r="Q102" s="1" t="s">
        <x:v>26</x:v>
      </x:c>
    </x:row>
    <x:row r="103" spans="1:17" ht="30" customHeight="1">
      <x:c r="A103" s="14"/>
      <x:c r="B103" s="14"/>
      <x:c r="C103" s="14"/>
      <x:c r="D103" s="14"/>
      <x:c r="E103" s="15"/>
      <x:c r="F103" s="15"/>
      <x:c r="G103" s="15"/>
      <x:c r="H103" s="15"/>
      <x:c r="I103" s="15"/>
      <x:c r="J103" s="15"/>
      <x:c r="K103" s="15"/>
      <x:c r="L103" s="15"/>
      <x:c r="M103" s="14"/>
      <x:c r="Q103" s="1" t="s">
        <x:v>26</x:v>
      </x:c>
    </x:row>
    <x:row r="104" spans="1:17" ht="30" customHeight="1">
      <x:c r="A104" s="14"/>
      <x:c r="B104" s="14"/>
      <x:c r="C104" s="14"/>
      <x:c r="D104" s="14"/>
      <x:c r="E104" s="15"/>
      <x:c r="F104" s="15"/>
      <x:c r="G104" s="15"/>
      <x:c r="H104" s="15"/>
      <x:c r="I104" s="15"/>
      <x:c r="J104" s="15"/>
      <x:c r="K104" s="15"/>
      <x:c r="L104" s="15"/>
      <x:c r="M104" s="14"/>
      <x:c r="Q104" s="1" t="s">
        <x:v>26</x:v>
      </x:c>
    </x:row>
    <x:row r="105" spans="1:17" ht="30" customHeight="1">
      <x:c r="A105" s="14"/>
      <x:c r="B105" s="14"/>
      <x:c r="C105" s="14"/>
      <x:c r="D105" s="14"/>
      <x:c r="E105" s="15"/>
      <x:c r="F105" s="15"/>
      <x:c r="G105" s="15"/>
      <x:c r="H105" s="15"/>
      <x:c r="I105" s="15"/>
      <x:c r="J105" s="15"/>
      <x:c r="K105" s="15"/>
      <x:c r="L105" s="15"/>
      <x:c r="M105" s="14"/>
      <x:c r="Q105" s="1" t="s">
        <x:v>26</x:v>
      </x:c>
    </x:row>
    <x:row r="106" spans="1:17" ht="30" customHeight="1">
      <x:c r="A106" s="14"/>
      <x:c r="B106" s="14"/>
      <x:c r="C106" s="14"/>
      <x:c r="D106" s="14"/>
      <x:c r="E106" s="15"/>
      <x:c r="F106" s="15"/>
      <x:c r="G106" s="15"/>
      <x:c r="H106" s="15"/>
      <x:c r="I106" s="15"/>
      <x:c r="J106" s="15"/>
      <x:c r="K106" s="15"/>
      <x:c r="L106" s="15"/>
      <x:c r="M106" s="14"/>
      <x:c r="Q106" s="1" t="s">
        <x:v>26</x:v>
      </x:c>
    </x:row>
    <x:row r="107" spans="1:14" ht="30" customHeight="1">
      <x:c r="A107" s="16" t="s">
        <x:v>63</x:v>
      </x:c>
      <x:c r="B107" s="14"/>
      <x:c r="C107" s="14"/>
      <x:c r="D107" s="14"/>
      <x:c r="E107" s="15"/>
      <x:c r="F107" s="15">
        <x:f>SUMIF(Q83:Q106,"010104",F83:F106)</x:f>
        <x:v>0</x:v>
      </x:c>
      <x:c r="G107" s="15"/>
      <x:c r="H107" s="15">
        <x:f>SUMIF(Q83:Q106,"010104",H83:H106)</x:f>
        <x:v>0</x:v>
      </x:c>
      <x:c r="I107" s="15"/>
      <x:c r="J107" s="15">
        <x:f>SUMIF(Q83:Q106,"010104",J83:J106)</x:f>
        <x:v>0</x:v>
      </x:c>
      <x:c r="K107" s="15"/>
      <x:c r="L107" s="15">
        <x:f>SUMIF(Q83:Q106,"010104",L83:L106)</x:f>
        <x:v>0</x:v>
      </x:c>
      <x:c r="M107" s="14"/>
      <x:c r="N107" t="s">
        <x:v>20</x:v>
      </x:c>
    </x:row>
    <x:row r="108" spans="1:48" ht="30" customHeight="1">
      <x:c r="A108" s="16" t="s">
        <x:v>265</x:v>
      </x:c>
      <x:c r="B108" s="16" t="s">
        <x:v>167</x:v>
      </x:c>
      <x:c r="C108" s="14"/>
      <x:c r="D108" s="14"/>
      <x:c r="E108" s="15"/>
      <x:c r="F108" s="15"/>
      <x:c r="G108" s="15"/>
      <x:c r="H108" s="15"/>
      <x:c r="I108" s="15"/>
      <x:c r="J108" s="15"/>
      <x:c r="K108" s="15"/>
      <x:c r="L108" s="15"/>
      <x:c r="M108" s="14"/>
      <x:c r="N108" s="3"/>
      <x:c r="O108" s="3"/>
      <x:c r="P108" s="3"/>
      <x:c r="Q108" s="2" t="s">
        <x:v>25</x:v>
      </x:c>
      <x:c r="R108" s="3"/>
      <x:c r="S108" s="3"/>
      <x:c r="T108" s="3"/>
      <x:c r="U108" s="3"/>
      <x:c r="V108" s="3"/>
      <x:c r="W108" s="3"/>
      <x:c r="X108" s="3"/>
      <x:c r="Y108" s="3"/>
      <x:c r="Z108" s="3"/>
      <x:c r="AA108" s="3"/>
      <x:c r="AB108" s="3"/>
      <x:c r="AC108" s="3"/>
      <x:c r="AD108" s="3"/>
      <x:c r="AE108" s="3"/>
      <x:c r="AF108" s="3"/>
      <x:c r="AG108" s="3"/>
      <x:c r="AH108" s="3"/>
      <x:c r="AI108" s="3"/>
      <x:c r="AJ108" s="3"/>
      <x:c r="AK108" s="3"/>
      <x:c r="AL108" s="3"/>
      <x:c r="AM108" s="3"/>
      <x:c r="AN108" s="3"/>
      <x:c r="AO108" s="3"/>
      <x:c r="AP108" s="3"/>
      <x:c r="AQ108" s="3"/>
      <x:c r="AR108" s="3"/>
      <x:c r="AS108" s="3"/>
      <x:c r="AT108" s="3"/>
      <x:c r="AU108" s="3"/>
      <x:c r="AV108" s="3"/>
    </x:row>
    <x:row r="109" spans="1:48" ht="30" customHeight="1">
      <x:c r="A109" s="16" t="s">
        <x:v>265</x:v>
      </x:c>
      <x:c r="B109" s="16" t="s">
        <x:v>21</x:v>
      </x:c>
      <x:c r="C109" s="16" t="s">
        <x:v>166</x:v>
      </x:c>
      <x:c r="D109" s="14">
        <x:v>0.90000000000000002</x:v>
      </x:c>
      <x:c r="E109" s="15"/>
      <x:c r="F109" s="15">
        <x:f>TRUNC(E109*D109,0)</x:f>
        <x:v>0</x:v>
      </x:c>
      <x:c r="G109" s="15"/>
      <x:c r="H109" s="15">
        <x:f>TRUNC(G109*D109,0)</x:f>
        <x:v>0</x:v>
      </x:c>
      <x:c r="I109" s="15"/>
      <x:c r="J109" s="15">
        <x:f>TRUNC(I109*D109,0)</x:f>
        <x:v>0</x:v>
      </x:c>
      <x:c r="K109" s="15">
        <x:f>TRUNC(E109+G109+I109,0)</x:f>
        <x:v>0</x:v>
      </x:c>
      <x:c r="L109" s="15">
        <x:f>TRUNC(F109+H109+J109,0)</x:f>
        <x:v>0</x:v>
      </x:c>
      <x:c r="M109" s="16" t="s">
        <x:v>167</x:v>
      </x:c>
      <x:c r="N109" s="2" t="s">
        <x:v>102</x:v>
      </x:c>
      <x:c r="O109" s="2" t="s">
        <x:v>167</x:v>
      </x:c>
      <x:c r="P109" s="2" t="s">
        <x:v>167</x:v>
      </x:c>
      <x:c r="Q109" s="2" t="s">
        <x:v>25</x:v>
      </x:c>
      <x:c r="R109" s="2" t="s">
        <x:v>165</x:v>
      </x:c>
      <x:c r="S109" s="2" t="s">
        <x:v>175</x:v>
      </x:c>
      <x:c r="T109" s="2" t="s">
        <x:v>175</x:v>
      </x:c>
      <x:c r="U109" s="3"/>
      <x:c r="V109" s="3"/>
      <x:c r="W109" s="3"/>
      <x:c r="X109" s="3"/>
      <x:c r="Y109" s="3"/>
      <x:c r="Z109" s="3"/>
      <x:c r="AA109" s="3"/>
      <x:c r="AB109" s="3"/>
      <x:c r="AC109" s="3"/>
      <x:c r="AD109" s="3"/>
      <x:c r="AE109" s="3"/>
      <x:c r="AF109" s="3"/>
      <x:c r="AG109" s="3"/>
      <x:c r="AH109" s="3"/>
      <x:c r="AI109" s="3"/>
      <x:c r="AJ109" s="3"/>
      <x:c r="AK109" s="3"/>
      <x:c r="AL109" s="3"/>
      <x:c r="AM109" s="3"/>
      <x:c r="AN109" s="3"/>
      <x:c r="AO109" s="3"/>
      <x:c r="AP109" s="3"/>
      <x:c r="AQ109" s="3"/>
      <x:c r="AR109" s="2" t="s">
        <x:v>167</x:v>
      </x:c>
      <x:c r="AS109" s="2" t="s">
        <x:v>167</x:v>
      </x:c>
      <x:c r="AT109" s="3"/>
      <x:c r="AU109" s="2" t="s">
        <x:v>249</x:v>
      </x:c>
      <x:c r="AV109" s="3">
        <x:v>55312</x:v>
      </x:c>
    </x:row>
    <x:row r="110" spans="1:48" ht="30" customHeight="1">
      <x:c r="A110" s="16" t="s">
        <x:v>264</x:v>
      </x:c>
      <x:c r="B110" s="16" t="s">
        <x:v>262</x:v>
      </x:c>
      <x:c r="C110" s="16" t="s">
        <x:v>169</x:v>
      </x:c>
      <x:c r="D110" s="14">
        <x:v>0.90000000000000002</x:v>
      </x:c>
      <x:c r="E110" s="15"/>
      <x:c r="F110" s="15">
        <x:f>TRUNC(E110*D110,0)</x:f>
        <x:v>0</x:v>
      </x:c>
      <x:c r="G110" s="15"/>
      <x:c r="H110" s="15">
        <x:f>TRUNC(G110*D110,0)</x:f>
        <x:v>0</x:v>
      </x:c>
      <x:c r="I110" s="15"/>
      <x:c r="J110" s="15">
        <x:f>TRUNC(I110*D110,0)</x:f>
        <x:v>0</x:v>
      </x:c>
      <x:c r="K110" s="15">
        <x:f>TRUNC(E110+G110+I110,0)</x:f>
        <x:v>0</x:v>
      </x:c>
      <x:c r="L110" s="15">
        <x:f>TRUNC(F110+H110+J110,0)</x:f>
        <x:v>0</x:v>
      </x:c>
      <x:c r="M110" s="16" t="s">
        <x:v>167</x:v>
      </x:c>
      <x:c r="N110" s="2" t="s">
        <x:v>106</x:v>
      </x:c>
      <x:c r="O110" s="2" t="s">
        <x:v>167</x:v>
      </x:c>
      <x:c r="P110" s="2" t="s">
        <x:v>167</x:v>
      </x:c>
      <x:c r="Q110" s="2" t="s">
        <x:v>25</x:v>
      </x:c>
      <x:c r="R110" s="2" t="s">
        <x:v>175</x:v>
      </x:c>
      <x:c r="S110" s="2" t="s">
        <x:v>175</x:v>
      </x:c>
      <x:c r="T110" s="2" t="s">
        <x:v>175</x:v>
      </x:c>
      <x:c r="U110" s="3"/>
      <x:c r="V110" s="3"/>
      <x:c r="W110" s="3"/>
      <x:c r="X110" s="3"/>
      <x:c r="Y110" s="3"/>
      <x:c r="Z110" s="3"/>
      <x:c r="AA110" s="3"/>
      <x:c r="AB110" s="3"/>
      <x:c r="AC110" s="3"/>
      <x:c r="AD110" s="3"/>
      <x:c r="AE110" s="3"/>
      <x:c r="AF110" s="3"/>
      <x:c r="AG110" s="3"/>
      <x:c r="AH110" s="3"/>
      <x:c r="AI110" s="3"/>
      <x:c r="AJ110" s="3"/>
      <x:c r="AK110" s="3"/>
      <x:c r="AL110" s="3"/>
      <x:c r="AM110" s="3"/>
      <x:c r="AN110" s="3"/>
      <x:c r="AO110" s="3"/>
      <x:c r="AP110" s="3"/>
      <x:c r="AQ110" s="3"/>
      <x:c r="AR110" s="2" t="s">
        <x:v>167</x:v>
      </x:c>
      <x:c r="AS110" s="2" t="s">
        <x:v>167</x:v>
      </x:c>
      <x:c r="AT110" s="3"/>
      <x:c r="AU110" s="2" t="s">
        <x:v>250</x:v>
      </x:c>
      <x:c r="AV110" s="3">
        <x:v>75961</x:v>
      </x:c>
    </x:row>
    <x:row r="111" spans="1:48" ht="30" customHeight="1">
      <x:c r="A111" s="16" t="s">
        <x:v>239</x:v>
      </x:c>
      <x:c r="B111" s="16" t="s">
        <x:v>66</x:v>
      </x:c>
      <x:c r="C111" s="16" t="s">
        <x:v>169</x:v>
      </x:c>
      <x:c r="D111" s="14">
        <x:v>0.90000000000000002</x:v>
      </x:c>
      <x:c r="E111" s="15"/>
      <x:c r="F111" s="15">
        <x:f>TRUNC(E111*D111,0)</x:f>
        <x:v>0</x:v>
      </x:c>
      <x:c r="G111" s="15"/>
      <x:c r="H111" s="15">
        <x:f>TRUNC(G111*D111,0)</x:f>
        <x:v>0</x:v>
      </x:c>
      <x:c r="I111" s="15"/>
      <x:c r="J111" s="15">
        <x:f>TRUNC(I111*D111,0)</x:f>
        <x:v>0</x:v>
      </x:c>
      <x:c r="K111" s="15">
        <x:f>TRUNC(E111+G111+I111,0)</x:f>
        <x:v>0</x:v>
      </x:c>
      <x:c r="L111" s="15">
        <x:f>TRUNC(F111+H111+J111,0)</x:f>
        <x:v>0</x:v>
      </x:c>
      <x:c r="M111" s="16" t="s">
        <x:v>167</x:v>
      </x:c>
      <x:c r="N111" s="2" t="s">
        <x:v>108</x:v>
      </x:c>
      <x:c r="O111" s="2" t="s">
        <x:v>167</x:v>
      </x:c>
      <x:c r="P111" s="2" t="s">
        <x:v>167</x:v>
      </x:c>
      <x:c r="Q111" s="2" t="s">
        <x:v>25</x:v>
      </x:c>
      <x:c r="R111" s="2" t="s">
        <x:v>175</x:v>
      </x:c>
      <x:c r="S111" s="2" t="s">
        <x:v>175</x:v>
      </x:c>
      <x:c r="T111" s="2" t="s">
        <x:v>165</x:v>
      </x:c>
      <x:c r="U111" s="3"/>
      <x:c r="V111" s="3"/>
      <x:c r="W111" s="3"/>
      <x:c r="X111" s="3"/>
      <x:c r="Y111" s="3"/>
      <x:c r="Z111" s="3"/>
      <x:c r="AA111" s="3"/>
      <x:c r="AB111" s="3"/>
      <x:c r="AC111" s="3"/>
      <x:c r="AD111" s="3"/>
      <x:c r="AE111" s="3"/>
      <x:c r="AF111" s="3"/>
      <x:c r="AG111" s="3"/>
      <x:c r="AH111" s="3"/>
      <x:c r="AI111" s="3"/>
      <x:c r="AJ111" s="3"/>
      <x:c r="AK111" s="3"/>
      <x:c r="AL111" s="3"/>
      <x:c r="AM111" s="3"/>
      <x:c r="AN111" s="3"/>
      <x:c r="AO111" s="3"/>
      <x:c r="AP111" s="3"/>
      <x:c r="AQ111" s="3"/>
      <x:c r="AR111" s="2" t="s">
        <x:v>167</x:v>
      </x:c>
      <x:c r="AS111" s="2" t="s">
        <x:v>167</x:v>
      </x:c>
      <x:c r="AT111" s="3"/>
      <x:c r="AU111" s="2" t="s">
        <x:v>5</x:v>
      </x:c>
      <x:c r="AV111" s="3">
        <x:v>75959</x:v>
      </x:c>
    </x:row>
    <x:row r="112" spans="1:17" ht="30" customHeight="1">
      <x:c r="A112" s="14"/>
      <x:c r="B112" s="14"/>
      <x:c r="C112" s="14"/>
      <x:c r="D112" s="14"/>
      <x:c r="E112" s="15"/>
      <x:c r="F112" s="15"/>
      <x:c r="G112" s="15"/>
      <x:c r="H112" s="15"/>
      <x:c r="I112" s="15"/>
      <x:c r="J112" s="15"/>
      <x:c r="K112" s="15"/>
      <x:c r="L112" s="15"/>
      <x:c r="M112" s="14"/>
      <x:c r="Q112" s="1" t="s">
        <x:v>25</x:v>
      </x:c>
    </x:row>
    <x:row r="113" spans="1:17" ht="30" customHeight="1">
      <x:c r="A113" s="14"/>
      <x:c r="B113" s="14"/>
      <x:c r="C113" s="14"/>
      <x:c r="D113" s="14"/>
      <x:c r="E113" s="15"/>
      <x:c r="F113" s="15"/>
      <x:c r="G113" s="15"/>
      <x:c r="H113" s="15"/>
      <x:c r="I113" s="15"/>
      <x:c r="J113" s="15"/>
      <x:c r="K113" s="15"/>
      <x:c r="L113" s="15"/>
      <x:c r="M113" s="14"/>
      <x:c r="Q113" s="1" t="s">
        <x:v>25</x:v>
      </x:c>
    </x:row>
    <x:row r="114" spans="1:17" ht="30" customHeight="1">
      <x:c r="A114" s="14"/>
      <x:c r="B114" s="14"/>
      <x:c r="C114" s="14"/>
      <x:c r="D114" s="14"/>
      <x:c r="E114" s="15"/>
      <x:c r="F114" s="15"/>
      <x:c r="G114" s="15"/>
      <x:c r="H114" s="15"/>
      <x:c r="I114" s="15"/>
      <x:c r="J114" s="15"/>
      <x:c r="K114" s="15"/>
      <x:c r="L114" s="15"/>
      <x:c r="M114" s="14"/>
      <x:c r="Q114" s="1" t="s">
        <x:v>25</x:v>
      </x:c>
    </x:row>
    <x:row r="115" spans="1:17" ht="30" customHeight="1">
      <x:c r="A115" s="14"/>
      <x:c r="B115" s="14"/>
      <x:c r="C115" s="14"/>
      <x:c r="D115" s="14"/>
      <x:c r="E115" s="15"/>
      <x:c r="F115" s="15"/>
      <x:c r="G115" s="15"/>
      <x:c r="H115" s="15"/>
      <x:c r="I115" s="15"/>
      <x:c r="J115" s="15"/>
      <x:c r="K115" s="15"/>
      <x:c r="L115" s="15"/>
      <x:c r="M115" s="14"/>
      <x:c r="Q115" s="1" t="s">
        <x:v>25</x:v>
      </x:c>
    </x:row>
    <x:row r="116" spans="1:17" ht="30" customHeight="1">
      <x:c r="A116" s="14"/>
      <x:c r="B116" s="14"/>
      <x:c r="C116" s="14"/>
      <x:c r="D116" s="14"/>
      <x:c r="E116" s="15"/>
      <x:c r="F116" s="15"/>
      <x:c r="G116" s="15"/>
      <x:c r="H116" s="15"/>
      <x:c r="I116" s="15"/>
      <x:c r="J116" s="15"/>
      <x:c r="K116" s="15"/>
      <x:c r="L116" s="15"/>
      <x:c r="M116" s="14"/>
      <x:c r="Q116" s="1" t="s">
        <x:v>25</x:v>
      </x:c>
    </x:row>
    <x:row r="117" spans="1:17" ht="30" customHeight="1">
      <x:c r="A117" s="14"/>
      <x:c r="B117" s="14"/>
      <x:c r="C117" s="14"/>
      <x:c r="D117" s="14"/>
      <x:c r="E117" s="15"/>
      <x:c r="F117" s="15"/>
      <x:c r="G117" s="15"/>
      <x:c r="H117" s="15"/>
      <x:c r="I117" s="15"/>
      <x:c r="J117" s="15"/>
      <x:c r="K117" s="15"/>
      <x:c r="L117" s="15"/>
      <x:c r="M117" s="14"/>
      <x:c r="Q117" s="1" t="s">
        <x:v>25</x:v>
      </x:c>
    </x:row>
    <x:row r="118" spans="1:17" ht="30" customHeight="1">
      <x:c r="A118" s="14"/>
      <x:c r="B118" s="14"/>
      <x:c r="C118" s="14"/>
      <x:c r="D118" s="14"/>
      <x:c r="E118" s="15"/>
      <x:c r="F118" s="15"/>
      <x:c r="G118" s="15"/>
      <x:c r="H118" s="15"/>
      <x:c r="I118" s="15"/>
      <x:c r="J118" s="15"/>
      <x:c r="K118" s="15"/>
      <x:c r="L118" s="15"/>
      <x:c r="M118" s="14"/>
      <x:c r="Q118" s="1" t="s">
        <x:v>25</x:v>
      </x:c>
    </x:row>
    <x:row r="119" spans="1:17" ht="30" customHeight="1">
      <x:c r="A119" s="14"/>
      <x:c r="B119" s="14"/>
      <x:c r="C119" s="14"/>
      <x:c r="D119" s="14"/>
      <x:c r="E119" s="15"/>
      <x:c r="F119" s="15"/>
      <x:c r="G119" s="15"/>
      <x:c r="H119" s="15"/>
      <x:c r="I119" s="15"/>
      <x:c r="J119" s="15"/>
      <x:c r="K119" s="15"/>
      <x:c r="L119" s="15"/>
      <x:c r="M119" s="14"/>
      <x:c r="Q119" s="1" t="s">
        <x:v>25</x:v>
      </x:c>
    </x:row>
    <x:row r="120" spans="1:17" ht="30" customHeight="1">
      <x:c r="A120" s="14"/>
      <x:c r="B120" s="14"/>
      <x:c r="C120" s="14"/>
      <x:c r="D120" s="14"/>
      <x:c r="E120" s="15"/>
      <x:c r="F120" s="15"/>
      <x:c r="G120" s="15"/>
      <x:c r="H120" s="15"/>
      <x:c r="I120" s="15"/>
      <x:c r="J120" s="15"/>
      <x:c r="K120" s="15"/>
      <x:c r="L120" s="15"/>
      <x:c r="M120" s="14"/>
      <x:c r="Q120" s="1" t="s">
        <x:v>25</x:v>
      </x:c>
    </x:row>
    <x:row r="121" spans="1:17" ht="30" customHeight="1">
      <x:c r="A121" s="14"/>
      <x:c r="B121" s="14"/>
      <x:c r="C121" s="14"/>
      <x:c r="D121" s="14"/>
      <x:c r="E121" s="15"/>
      <x:c r="F121" s="15"/>
      <x:c r="G121" s="15"/>
      <x:c r="H121" s="15"/>
      <x:c r="I121" s="15"/>
      <x:c r="J121" s="15"/>
      <x:c r="K121" s="15"/>
      <x:c r="L121" s="15"/>
      <x:c r="M121" s="14"/>
      <x:c r="Q121" s="1" t="s">
        <x:v>25</x:v>
      </x:c>
    </x:row>
    <x:row r="122" spans="1:17" ht="30" customHeight="1">
      <x:c r="A122" s="14"/>
      <x:c r="B122" s="14"/>
      <x:c r="C122" s="14"/>
      <x:c r="D122" s="14"/>
      <x:c r="E122" s="15"/>
      <x:c r="F122" s="15"/>
      <x:c r="G122" s="15"/>
      <x:c r="H122" s="15"/>
      <x:c r="I122" s="15"/>
      <x:c r="J122" s="15"/>
      <x:c r="K122" s="15"/>
      <x:c r="L122" s="15"/>
      <x:c r="M122" s="14"/>
      <x:c r="Q122" s="1" t="s">
        <x:v>25</x:v>
      </x:c>
    </x:row>
    <x:row r="123" spans="1:17" ht="30" customHeight="1">
      <x:c r="A123" s="14"/>
      <x:c r="B123" s="14"/>
      <x:c r="C123" s="14"/>
      <x:c r="D123" s="14"/>
      <x:c r="E123" s="15"/>
      <x:c r="F123" s="15"/>
      <x:c r="G123" s="15"/>
      <x:c r="H123" s="15"/>
      <x:c r="I123" s="15"/>
      <x:c r="J123" s="15"/>
      <x:c r="K123" s="15"/>
      <x:c r="L123" s="15"/>
      <x:c r="M123" s="14"/>
      <x:c r="Q123" s="1" t="s">
        <x:v>25</x:v>
      </x:c>
    </x:row>
    <x:row r="124" spans="1:17" ht="30" customHeight="1">
      <x:c r="A124" s="14"/>
      <x:c r="B124" s="14"/>
      <x:c r="C124" s="14"/>
      <x:c r="D124" s="14"/>
      <x:c r="E124" s="15"/>
      <x:c r="F124" s="15"/>
      <x:c r="G124" s="15"/>
      <x:c r="H124" s="15"/>
      <x:c r="I124" s="15"/>
      <x:c r="J124" s="15"/>
      <x:c r="K124" s="15"/>
      <x:c r="L124" s="15"/>
      <x:c r="M124" s="14"/>
      <x:c r="Q124" s="1" t="s">
        <x:v>25</x:v>
      </x:c>
    </x:row>
    <x:row r="125" spans="1:17" ht="30" customHeight="1">
      <x:c r="A125" s="14"/>
      <x:c r="B125" s="14"/>
      <x:c r="C125" s="14"/>
      <x:c r="D125" s="14"/>
      <x:c r="E125" s="15"/>
      <x:c r="F125" s="15"/>
      <x:c r="G125" s="15"/>
      <x:c r="H125" s="15"/>
      <x:c r="I125" s="15"/>
      <x:c r="J125" s="15"/>
      <x:c r="K125" s="15"/>
      <x:c r="L125" s="15"/>
      <x:c r="M125" s="14"/>
      <x:c r="Q125" s="1" t="s">
        <x:v>25</x:v>
      </x:c>
    </x:row>
    <x:row r="126" spans="1:17" ht="30" customHeight="1">
      <x:c r="A126" s="14"/>
      <x:c r="B126" s="14"/>
      <x:c r="C126" s="14"/>
      <x:c r="D126" s="14"/>
      <x:c r="E126" s="15"/>
      <x:c r="F126" s="15"/>
      <x:c r="G126" s="15"/>
      <x:c r="H126" s="15"/>
      <x:c r="I126" s="15"/>
      <x:c r="J126" s="15"/>
      <x:c r="K126" s="15"/>
      <x:c r="L126" s="15"/>
      <x:c r="M126" s="14"/>
      <x:c r="Q126" s="1" t="s">
        <x:v>25</x:v>
      </x:c>
    </x:row>
    <x:row r="127" spans="1:17" ht="30" customHeight="1">
      <x:c r="A127" s="14"/>
      <x:c r="B127" s="14"/>
      <x:c r="C127" s="14"/>
      <x:c r="D127" s="14"/>
      <x:c r="E127" s="15"/>
      <x:c r="F127" s="15"/>
      <x:c r="G127" s="15"/>
      <x:c r="H127" s="15"/>
      <x:c r="I127" s="15"/>
      <x:c r="J127" s="15"/>
      <x:c r="K127" s="15"/>
      <x:c r="L127" s="15"/>
      <x:c r="M127" s="14"/>
      <x:c r="Q127" s="1" t="s">
        <x:v>25</x:v>
      </x:c>
    </x:row>
    <x:row r="128" spans="1:17" ht="30" customHeight="1">
      <x:c r="A128" s="14"/>
      <x:c r="B128" s="14"/>
      <x:c r="C128" s="14"/>
      <x:c r="D128" s="14"/>
      <x:c r="E128" s="15"/>
      <x:c r="F128" s="15"/>
      <x:c r="G128" s="15"/>
      <x:c r="H128" s="15"/>
      <x:c r="I128" s="15"/>
      <x:c r="J128" s="15"/>
      <x:c r="K128" s="15"/>
      <x:c r="L128" s="15"/>
      <x:c r="M128" s="14"/>
      <x:c r="Q128" s="1" t="s">
        <x:v>25</x:v>
      </x:c>
    </x:row>
    <x:row r="129" spans="1:17" ht="30" customHeight="1">
      <x:c r="A129" s="14"/>
      <x:c r="B129" s="14"/>
      <x:c r="C129" s="14"/>
      <x:c r="D129" s="14"/>
      <x:c r="E129" s="15"/>
      <x:c r="F129" s="15"/>
      <x:c r="G129" s="15"/>
      <x:c r="H129" s="15"/>
      <x:c r="I129" s="15"/>
      <x:c r="J129" s="15"/>
      <x:c r="K129" s="15"/>
      <x:c r="L129" s="15"/>
      <x:c r="M129" s="14"/>
      <x:c r="Q129" s="1" t="s">
        <x:v>25</x:v>
      </x:c>
    </x:row>
    <x:row r="130" spans="1:17" ht="30" customHeight="1">
      <x:c r="A130" s="14"/>
      <x:c r="B130" s="14"/>
      <x:c r="C130" s="14"/>
      <x:c r="D130" s="14"/>
      <x:c r="E130" s="15"/>
      <x:c r="F130" s="15"/>
      <x:c r="G130" s="15"/>
      <x:c r="H130" s="15"/>
      <x:c r="I130" s="15"/>
      <x:c r="J130" s="15"/>
      <x:c r="K130" s="15"/>
      <x:c r="L130" s="15"/>
      <x:c r="M130" s="14"/>
      <x:c r="Q130" s="1" t="s">
        <x:v>25</x:v>
      </x:c>
    </x:row>
    <x:row r="131" spans="1:17" ht="30" customHeight="1">
      <x:c r="A131" s="14"/>
      <x:c r="B131" s="14"/>
      <x:c r="C131" s="14"/>
      <x:c r="D131" s="14"/>
      <x:c r="E131" s="15"/>
      <x:c r="F131" s="15"/>
      <x:c r="G131" s="15"/>
      <x:c r="H131" s="15"/>
      <x:c r="I131" s="15"/>
      <x:c r="J131" s="15"/>
      <x:c r="K131" s="15"/>
      <x:c r="L131" s="15"/>
      <x:c r="M131" s="14"/>
      <x:c r="Q131" s="1" t="s">
        <x:v>25</x:v>
      </x:c>
    </x:row>
    <x:row r="132" spans="1:17" ht="30" customHeight="1">
      <x:c r="A132" s="14"/>
      <x:c r="B132" s="14"/>
      <x:c r="C132" s="14"/>
      <x:c r="D132" s="14"/>
      <x:c r="E132" s="15"/>
      <x:c r="F132" s="15"/>
      <x:c r="G132" s="15"/>
      <x:c r="H132" s="15"/>
      <x:c r="I132" s="15"/>
      <x:c r="J132" s="15"/>
      <x:c r="K132" s="15"/>
      <x:c r="L132" s="15"/>
      <x:c r="M132" s="14"/>
      <x:c r="Q132" s="1" t="s">
        <x:v>25</x:v>
      </x:c>
    </x:row>
    <x:row r="133" spans="1:14" ht="30" customHeight="1">
      <x:c r="A133" s="16" t="s">
        <x:v>63</x:v>
      </x:c>
      <x:c r="B133" s="14"/>
      <x:c r="C133" s="14"/>
      <x:c r="D133" s="14"/>
      <x:c r="E133" s="15"/>
      <x:c r="F133" s="15">
        <x:f>SUMIF(Q109:Q132,"010105",F109:F132)</x:f>
        <x:v>0</x:v>
      </x:c>
      <x:c r="G133" s="15"/>
      <x:c r="H133" s="15">
        <x:f>SUMIF(Q109:Q132,"010105",H109:H132)</x:f>
        <x:v>0</x:v>
      </x:c>
      <x:c r="I133" s="15"/>
      <x:c r="J133" s="15">
        <x:f>SUMIF(Q109:Q132,"010105",J109:J132)</x:f>
        <x:v>0</x:v>
      </x:c>
      <x:c r="K133" s="15"/>
      <x:c r="L133" s="15">
        <x:f>SUMIF(Q109:Q132,"010105",L109:L132)</x:f>
        <x:v>0</x:v>
      </x:c>
      <x:c r="M133" s="14"/>
      <x:c r="N133" t="s">
        <x:v>20</x:v>
      </x:c>
    </x:row>
    <x:row r="134" spans="1:48" ht="30" customHeight="1">
      <x:c r="A134" s="16" t="s">
        <x:v>268</x:v>
      </x:c>
      <x:c r="B134" s="16" t="s">
        <x:v>167</x:v>
      </x:c>
      <x:c r="C134" s="14"/>
      <x:c r="D134" s="14"/>
      <x:c r="E134" s="15"/>
      <x:c r="F134" s="15"/>
      <x:c r="G134" s="15"/>
      <x:c r="H134" s="15"/>
      <x:c r="I134" s="15"/>
      <x:c r="J134" s="15"/>
      <x:c r="K134" s="15"/>
      <x:c r="L134" s="15"/>
      <x:c r="M134" s="14"/>
      <x:c r="N134" s="3"/>
      <x:c r="O134" s="3"/>
      <x:c r="P134" s="3"/>
      <x:c r="Q134" s="2" t="s">
        <x:v>17</x:v>
      </x:c>
      <x:c r="R134" s="3"/>
      <x:c r="S134" s="3"/>
      <x:c r="T134" s="3"/>
      <x:c r="U134" s="3"/>
      <x:c r="V134" s="3"/>
      <x:c r="W134" s="3"/>
      <x:c r="X134" s="3"/>
      <x:c r="Y134" s="3"/>
      <x:c r="Z134" s="3"/>
      <x:c r="AA134" s="3"/>
      <x:c r="AB134" s="3"/>
      <x:c r="AC134" s="3"/>
      <x:c r="AD134" s="3"/>
      <x:c r="AE134" s="3"/>
      <x:c r="AF134" s="3"/>
      <x:c r="AG134" s="3"/>
      <x:c r="AH134" s="3"/>
      <x:c r="AI134" s="3"/>
      <x:c r="AJ134" s="3"/>
      <x:c r="AK134" s="3"/>
      <x:c r="AL134" s="3"/>
      <x:c r="AM134" s="3"/>
      <x:c r="AN134" s="3"/>
      <x:c r="AO134" s="3"/>
      <x:c r="AP134" s="3"/>
      <x:c r="AQ134" s="3"/>
      <x:c r="AR134" s="3"/>
      <x:c r="AS134" s="3"/>
      <x:c r="AT134" s="3"/>
      <x:c r="AU134" s="3"/>
      <x:c r="AV134" s="3"/>
    </x:row>
    <x:row r="135" spans="1:48" ht="30" customHeight="1">
      <x:c r="A135" s="16" t="s">
        <x:v>22</x:v>
      </x:c>
      <x:c r="B135" s="16" t="s">
        <x:v>266</x:v>
      </x:c>
      <x:c r="C135" s="16" t="s">
        <x:v>190</x:v>
      </x:c>
      <x:c r="D135" s="14">
        <x:v>-1196</x:v>
      </x:c>
      <x:c r="E135" s="15"/>
      <x:c r="F135" s="15">
        <x:f>TRUNC(E135*D135,0)</x:f>
        <x:v>-0</x:v>
      </x:c>
      <x:c r="G135" s="15"/>
      <x:c r="H135" s="15">
        <x:f>TRUNC(G135*D135,0)</x:f>
        <x:v>-0</x:v>
      </x:c>
      <x:c r="I135" s="15"/>
      <x:c r="J135" s="15">
        <x:f>TRUNC(I135*D135,0)</x:f>
        <x:v>-0</x:v>
      </x:c>
      <x:c r="K135" s="15">
        <x:f>TRUNC(E135+G135+I135,0)</x:f>
        <x:v>0</x:v>
      </x:c>
      <x:c r="L135" s="15">
        <x:f>TRUNC(F135+H135+J135,0)</x:f>
        <x:v>-0</x:v>
      </x:c>
      <x:c r="M135" s="16" t="s">
        <x:v>167</x:v>
      </x:c>
      <x:c r="N135" s="2" t="s">
        <x:v>9</x:v>
      </x:c>
      <x:c r="O135" s="2" t="s">
        <x:v>167</x:v>
      </x:c>
      <x:c r="P135" s="2" t="s">
        <x:v>167</x:v>
      </x:c>
      <x:c r="Q135" s="2" t="s">
        <x:v>17</x:v>
      </x:c>
      <x:c r="R135" s="2" t="s">
        <x:v>175</x:v>
      </x:c>
      <x:c r="S135" s="2" t="s">
        <x:v>175</x:v>
      </x:c>
      <x:c r="T135" s="2" t="s">
        <x:v>165</x:v>
      </x:c>
      <x:c r="U135" s="3"/>
      <x:c r="V135" s="3"/>
      <x:c r="W135" s="3"/>
      <x:c r="X135" s="3"/>
      <x:c r="Y135" s="3"/>
      <x:c r="Z135" s="3"/>
      <x:c r="AA135" s="3"/>
      <x:c r="AB135" s="3"/>
      <x:c r="AC135" s="3"/>
      <x:c r="AD135" s="3"/>
      <x:c r="AE135" s="3"/>
      <x:c r="AF135" s="3"/>
      <x:c r="AG135" s="3"/>
      <x:c r="AH135" s="3"/>
      <x:c r="AI135" s="3"/>
      <x:c r="AJ135" s="3"/>
      <x:c r="AK135" s="3"/>
      <x:c r="AL135" s="3"/>
      <x:c r="AM135" s="3"/>
      <x:c r="AN135" s="3"/>
      <x:c r="AO135" s="3"/>
      <x:c r="AP135" s="3"/>
      <x:c r="AQ135" s="3"/>
      <x:c r="AR135" s="2" t="s">
        <x:v>167</x:v>
      </x:c>
      <x:c r="AS135" s="2" t="s">
        <x:v>167</x:v>
      </x:c>
      <x:c r="AT135" s="3"/>
      <x:c r="AU135" s="2" t="s">
        <x:v>140</x:v>
      </x:c>
      <x:c r="AV135" s="3">
        <x:v>67647</x:v>
      </x:c>
    </x:row>
    <x:row r="136" spans="1:17" ht="30" customHeight="1">
      <x:c r="A136" s="14"/>
      <x:c r="B136" s="14"/>
      <x:c r="C136" s="14"/>
      <x:c r="D136" s="14"/>
      <x:c r="E136" s="15"/>
      <x:c r="F136" s="15"/>
      <x:c r="G136" s="15"/>
      <x:c r="H136" s="15"/>
      <x:c r="I136" s="15"/>
      <x:c r="J136" s="15"/>
      <x:c r="K136" s="15"/>
      <x:c r="L136" s="15"/>
      <x:c r="M136" s="14"/>
      <x:c r="Q136" s="1" t="s">
        <x:v>17</x:v>
      </x:c>
    </x:row>
    <x:row r="137" spans="1:17" ht="30" customHeight="1">
      <x:c r="A137" s="14"/>
      <x:c r="B137" s="14"/>
      <x:c r="C137" s="14"/>
      <x:c r="D137" s="14"/>
      <x:c r="E137" s="15"/>
      <x:c r="F137" s="15"/>
      <x:c r="G137" s="15"/>
      <x:c r="H137" s="15"/>
      <x:c r="I137" s="15"/>
      <x:c r="J137" s="15"/>
      <x:c r="K137" s="15"/>
      <x:c r="L137" s="15"/>
      <x:c r="M137" s="14"/>
      <x:c r="Q137" s="1" t="s">
        <x:v>17</x:v>
      </x:c>
    </x:row>
    <x:row r="138" spans="1:17" ht="30" customHeight="1">
      <x:c r="A138" s="14"/>
      <x:c r="B138" s="14"/>
      <x:c r="C138" s="14"/>
      <x:c r="D138" s="14"/>
      <x:c r="E138" s="15"/>
      <x:c r="F138" s="15"/>
      <x:c r="G138" s="15"/>
      <x:c r="H138" s="15"/>
      <x:c r="I138" s="15"/>
      <x:c r="J138" s="15"/>
      <x:c r="K138" s="15"/>
      <x:c r="L138" s="15"/>
      <x:c r="M138" s="14"/>
      <x:c r="Q138" s="1" t="s">
        <x:v>17</x:v>
      </x:c>
    </x:row>
    <x:row r="139" spans="1:17" ht="30" customHeight="1">
      <x:c r="A139" s="14"/>
      <x:c r="B139" s="14"/>
      <x:c r="C139" s="14"/>
      <x:c r="D139" s="14"/>
      <x:c r="E139" s="15"/>
      <x:c r="F139" s="15"/>
      <x:c r="G139" s="15"/>
      <x:c r="H139" s="15"/>
      <x:c r="I139" s="15"/>
      <x:c r="J139" s="15"/>
      <x:c r="K139" s="15"/>
      <x:c r="L139" s="15"/>
      <x:c r="M139" s="14"/>
      <x:c r="Q139" s="1" t="s">
        <x:v>17</x:v>
      </x:c>
    </x:row>
    <x:row r="140" spans="1:17" ht="30" customHeight="1">
      <x:c r="A140" s="14"/>
      <x:c r="B140" s="14"/>
      <x:c r="C140" s="14"/>
      <x:c r="D140" s="14"/>
      <x:c r="E140" s="15"/>
      <x:c r="F140" s="15"/>
      <x:c r="G140" s="15"/>
      <x:c r="H140" s="15"/>
      <x:c r="I140" s="15"/>
      <x:c r="J140" s="15"/>
      <x:c r="K140" s="15"/>
      <x:c r="L140" s="15"/>
      <x:c r="M140" s="14"/>
      <x:c r="Q140" s="1" t="s">
        <x:v>17</x:v>
      </x:c>
    </x:row>
    <x:row r="141" spans="1:17" ht="30" customHeight="1">
      <x:c r="A141" s="14"/>
      <x:c r="B141" s="14"/>
      <x:c r="C141" s="14"/>
      <x:c r="D141" s="14"/>
      <x:c r="E141" s="15"/>
      <x:c r="F141" s="15"/>
      <x:c r="G141" s="15"/>
      <x:c r="H141" s="15"/>
      <x:c r="I141" s="15"/>
      <x:c r="J141" s="15"/>
      <x:c r="K141" s="15"/>
      <x:c r="L141" s="15"/>
      <x:c r="M141" s="14"/>
      <x:c r="Q141" s="1" t="s">
        <x:v>17</x:v>
      </x:c>
    </x:row>
    <x:row r="142" spans="1:17" ht="30" customHeight="1">
      <x:c r="A142" s="14"/>
      <x:c r="B142" s="14"/>
      <x:c r="C142" s="14"/>
      <x:c r="D142" s="14"/>
      <x:c r="E142" s="15"/>
      <x:c r="F142" s="15"/>
      <x:c r="G142" s="15"/>
      <x:c r="H142" s="15"/>
      <x:c r="I142" s="15"/>
      <x:c r="J142" s="15"/>
      <x:c r="K142" s="15"/>
      <x:c r="L142" s="15"/>
      <x:c r="M142" s="14"/>
      <x:c r="Q142" s="1" t="s">
        <x:v>17</x:v>
      </x:c>
    </x:row>
    <x:row r="143" spans="1:17" ht="30" customHeight="1">
      <x:c r="A143" s="14"/>
      <x:c r="B143" s="14"/>
      <x:c r="C143" s="14"/>
      <x:c r="D143" s="14"/>
      <x:c r="E143" s="15"/>
      <x:c r="F143" s="15"/>
      <x:c r="G143" s="15"/>
      <x:c r="H143" s="15"/>
      <x:c r="I143" s="15"/>
      <x:c r="J143" s="15"/>
      <x:c r="K143" s="15"/>
      <x:c r="L143" s="15"/>
      <x:c r="M143" s="14"/>
      <x:c r="Q143" s="1" t="s">
        <x:v>17</x:v>
      </x:c>
    </x:row>
    <x:row r="144" spans="1:17" ht="30" customHeight="1">
      <x:c r="A144" s="14"/>
      <x:c r="B144" s="14"/>
      <x:c r="C144" s="14"/>
      <x:c r="D144" s="14"/>
      <x:c r="E144" s="15"/>
      <x:c r="F144" s="15"/>
      <x:c r="G144" s="15"/>
      <x:c r="H144" s="15"/>
      <x:c r="I144" s="15"/>
      <x:c r="J144" s="15"/>
      <x:c r="K144" s="15"/>
      <x:c r="L144" s="15"/>
      <x:c r="M144" s="14"/>
      <x:c r="Q144" s="1" t="s">
        <x:v>17</x:v>
      </x:c>
    </x:row>
    <x:row r="145" spans="1:17" ht="30" customHeight="1">
      <x:c r="A145" s="14"/>
      <x:c r="B145" s="14"/>
      <x:c r="C145" s="14"/>
      <x:c r="D145" s="14"/>
      <x:c r="E145" s="15"/>
      <x:c r="F145" s="15"/>
      <x:c r="G145" s="15"/>
      <x:c r="H145" s="15"/>
      <x:c r="I145" s="15"/>
      <x:c r="J145" s="15"/>
      <x:c r="K145" s="15"/>
      <x:c r="L145" s="15"/>
      <x:c r="M145" s="14"/>
      <x:c r="Q145" s="1" t="s">
        <x:v>17</x:v>
      </x:c>
    </x:row>
    <x:row r="146" spans="1:17" ht="30" customHeight="1">
      <x:c r="A146" s="14"/>
      <x:c r="B146" s="14"/>
      <x:c r="C146" s="14"/>
      <x:c r="D146" s="14"/>
      <x:c r="E146" s="15"/>
      <x:c r="F146" s="15"/>
      <x:c r="G146" s="15"/>
      <x:c r="H146" s="15"/>
      <x:c r="I146" s="15"/>
      <x:c r="J146" s="15"/>
      <x:c r="K146" s="15"/>
      <x:c r="L146" s="15"/>
      <x:c r="M146" s="14"/>
      <x:c r="Q146" s="1" t="s">
        <x:v>17</x:v>
      </x:c>
    </x:row>
    <x:row r="147" spans="1:17" ht="30" customHeight="1">
      <x:c r="A147" s="14"/>
      <x:c r="B147" s="14"/>
      <x:c r="C147" s="14"/>
      <x:c r="D147" s="14"/>
      <x:c r="E147" s="15"/>
      <x:c r="F147" s="15"/>
      <x:c r="G147" s="15"/>
      <x:c r="H147" s="15"/>
      <x:c r="I147" s="15"/>
      <x:c r="J147" s="15"/>
      <x:c r="K147" s="15"/>
      <x:c r="L147" s="15"/>
      <x:c r="M147" s="14"/>
      <x:c r="Q147" s="1" t="s">
        <x:v>17</x:v>
      </x:c>
    </x:row>
    <x:row r="148" spans="1:17" ht="30" customHeight="1">
      <x:c r="A148" s="14"/>
      <x:c r="B148" s="14"/>
      <x:c r="C148" s="14"/>
      <x:c r="D148" s="14"/>
      <x:c r="E148" s="15"/>
      <x:c r="F148" s="15"/>
      <x:c r="G148" s="15"/>
      <x:c r="H148" s="15"/>
      <x:c r="I148" s="15"/>
      <x:c r="J148" s="15"/>
      <x:c r="K148" s="15"/>
      <x:c r="L148" s="15"/>
      <x:c r="M148" s="14"/>
      <x:c r="Q148" s="1" t="s">
        <x:v>17</x:v>
      </x:c>
    </x:row>
    <x:row r="149" spans="1:17" ht="30" customHeight="1">
      <x:c r="A149" s="14"/>
      <x:c r="B149" s="14"/>
      <x:c r="C149" s="14"/>
      <x:c r="D149" s="14"/>
      <x:c r="E149" s="15"/>
      <x:c r="F149" s="15"/>
      <x:c r="G149" s="15"/>
      <x:c r="H149" s="15"/>
      <x:c r="I149" s="15"/>
      <x:c r="J149" s="15"/>
      <x:c r="K149" s="15"/>
      <x:c r="L149" s="15"/>
      <x:c r="M149" s="14"/>
      <x:c r="Q149" s="1" t="s">
        <x:v>17</x:v>
      </x:c>
    </x:row>
    <x:row r="150" spans="1:17" ht="30" customHeight="1">
      <x:c r="A150" s="14"/>
      <x:c r="B150" s="14"/>
      <x:c r="C150" s="14"/>
      <x:c r="D150" s="14"/>
      <x:c r="E150" s="15"/>
      <x:c r="F150" s="15"/>
      <x:c r="G150" s="15"/>
      <x:c r="H150" s="15"/>
      <x:c r="I150" s="15"/>
      <x:c r="J150" s="15"/>
      <x:c r="K150" s="15"/>
      <x:c r="L150" s="15"/>
      <x:c r="M150" s="14"/>
      <x:c r="Q150" s="1" t="s">
        <x:v>17</x:v>
      </x:c>
    </x:row>
    <x:row r="151" spans="1:17" ht="30" customHeight="1">
      <x:c r="A151" s="14"/>
      <x:c r="B151" s="14"/>
      <x:c r="C151" s="14"/>
      <x:c r="D151" s="14"/>
      <x:c r="E151" s="15"/>
      <x:c r="F151" s="15"/>
      <x:c r="G151" s="15"/>
      <x:c r="H151" s="15"/>
      <x:c r="I151" s="15"/>
      <x:c r="J151" s="15"/>
      <x:c r="K151" s="15"/>
      <x:c r="L151" s="15"/>
      <x:c r="M151" s="14"/>
      <x:c r="Q151" s="1" t="s">
        <x:v>17</x:v>
      </x:c>
    </x:row>
    <x:row r="152" spans="1:17" ht="30" customHeight="1">
      <x:c r="A152" s="14"/>
      <x:c r="B152" s="14"/>
      <x:c r="C152" s="14"/>
      <x:c r="D152" s="14"/>
      <x:c r="E152" s="15"/>
      <x:c r="F152" s="15"/>
      <x:c r="G152" s="15"/>
      <x:c r="H152" s="15"/>
      <x:c r="I152" s="15"/>
      <x:c r="J152" s="15"/>
      <x:c r="K152" s="15"/>
      <x:c r="L152" s="15"/>
      <x:c r="M152" s="14"/>
      <x:c r="Q152" s="1" t="s">
        <x:v>17</x:v>
      </x:c>
    </x:row>
    <x:row r="153" spans="1:17" ht="30" customHeight="1">
      <x:c r="A153" s="14"/>
      <x:c r="B153" s="14"/>
      <x:c r="C153" s="14"/>
      <x:c r="D153" s="14"/>
      <x:c r="E153" s="15"/>
      <x:c r="F153" s="15"/>
      <x:c r="G153" s="15"/>
      <x:c r="H153" s="15"/>
      <x:c r="I153" s="15"/>
      <x:c r="J153" s="15"/>
      <x:c r="K153" s="15"/>
      <x:c r="L153" s="15"/>
      <x:c r="M153" s="14"/>
      <x:c r="Q153" s="1" t="s">
        <x:v>17</x:v>
      </x:c>
    </x:row>
    <x:row r="154" spans="1:17" ht="30" customHeight="1">
      <x:c r="A154" s="14"/>
      <x:c r="B154" s="14"/>
      <x:c r="C154" s="14"/>
      <x:c r="D154" s="14"/>
      <x:c r="E154" s="15"/>
      <x:c r="F154" s="15"/>
      <x:c r="G154" s="15"/>
      <x:c r="H154" s="15"/>
      <x:c r="I154" s="15"/>
      <x:c r="J154" s="15"/>
      <x:c r="K154" s="15"/>
      <x:c r="L154" s="15"/>
      <x:c r="M154" s="14"/>
      <x:c r="Q154" s="1" t="s">
        <x:v>17</x:v>
      </x:c>
    </x:row>
    <x:row r="155" spans="1:17" ht="30" customHeight="1">
      <x:c r="A155" s="14"/>
      <x:c r="B155" s="14"/>
      <x:c r="C155" s="14"/>
      <x:c r="D155" s="14"/>
      <x:c r="E155" s="15"/>
      <x:c r="F155" s="15"/>
      <x:c r="G155" s="15"/>
      <x:c r="H155" s="15"/>
      <x:c r="I155" s="15"/>
      <x:c r="J155" s="15"/>
      <x:c r="K155" s="15"/>
      <x:c r="L155" s="15"/>
      <x:c r="M155" s="14"/>
      <x:c r="Q155" s="1" t="s">
        <x:v>17</x:v>
      </x:c>
    </x:row>
    <x:row r="156" spans="1:17" ht="30" customHeight="1">
      <x:c r="A156" s="14"/>
      <x:c r="B156" s="14"/>
      <x:c r="C156" s="14"/>
      <x:c r="D156" s="14"/>
      <x:c r="E156" s="15"/>
      <x:c r="F156" s="15"/>
      <x:c r="G156" s="15"/>
      <x:c r="H156" s="15"/>
      <x:c r="I156" s="15"/>
      <x:c r="J156" s="15"/>
      <x:c r="K156" s="15"/>
      <x:c r="L156" s="15"/>
      <x:c r="M156" s="14"/>
      <x:c r="Q156" s="1" t="s">
        <x:v>17</x:v>
      </x:c>
    </x:row>
    <x:row r="157" spans="1:17" ht="30" customHeight="1">
      <x:c r="A157" s="14"/>
      <x:c r="B157" s="14"/>
      <x:c r="C157" s="14"/>
      <x:c r="D157" s="14"/>
      <x:c r="E157" s="15"/>
      <x:c r="F157" s="15"/>
      <x:c r="G157" s="15"/>
      <x:c r="H157" s="15"/>
      <x:c r="I157" s="15"/>
      <x:c r="J157" s="15"/>
      <x:c r="K157" s="15"/>
      <x:c r="L157" s="15"/>
      <x:c r="M157" s="14"/>
      <x:c r="Q157" s="1" t="s">
        <x:v>17</x:v>
      </x:c>
    </x:row>
    <x:row r="158" spans="1:17" ht="30" customHeight="1">
      <x:c r="A158" s="14"/>
      <x:c r="B158" s="14"/>
      <x:c r="C158" s="14"/>
      <x:c r="D158" s="14"/>
      <x:c r="E158" s="15"/>
      <x:c r="F158" s="15"/>
      <x:c r="G158" s="15"/>
      <x:c r="H158" s="15"/>
      <x:c r="I158" s="15"/>
      <x:c r="J158" s="15"/>
      <x:c r="K158" s="15"/>
      <x:c r="L158" s="15"/>
      <x:c r="M158" s="14"/>
      <x:c r="Q158" s="1" t="s">
        <x:v>17</x:v>
      </x:c>
    </x:row>
    <x:row r="159" spans="1:14" ht="30" customHeight="1">
      <x:c r="A159" s="16" t="s">
        <x:v>63</x:v>
      </x:c>
      <x:c r="B159" s="14"/>
      <x:c r="C159" s="14"/>
      <x:c r="D159" s="14"/>
      <x:c r="E159" s="15"/>
      <x:c r="F159" s="15">
        <x:f>SUMIF(Q135:Q158,"010106",F135:F158)</x:f>
        <x:v>0</x:v>
      </x:c>
      <x:c r="G159" s="15"/>
      <x:c r="H159" s="15">
        <x:f>SUMIF(Q135:Q158,"010106",H135:H158)</x:f>
        <x:v>0</x:v>
      </x:c>
      <x:c r="I159" s="15"/>
      <x:c r="J159" s="15">
        <x:f>SUMIF(Q135:Q158,"010106",J135:J158)</x:f>
        <x:v>0</x:v>
      </x:c>
      <x:c r="K159" s="15"/>
      <x:c r="L159" s="15">
        <x:f>SUMIF(Q135:Q158,"010106",L135:L158)</x:f>
        <x:v>0</x:v>
      </x:c>
      <x:c r="M159" s="14"/>
      <x:c r="N159" t="s">
        <x:v>20</x:v>
      </x:c>
    </x:row>
  </x:sheetData>
  <x:mergeCells count="44">
    <x:mergeCell ref="A2:A3"/>
    <x:mergeCell ref="B2:B3"/>
    <x:mergeCell ref="C2:C3"/>
    <x:mergeCell ref="D2:D3"/>
    <x:mergeCell ref="E2:F2"/>
    <x:mergeCell ref="G2:H2"/>
    <x:mergeCell ref="I2:J2"/>
    <x:mergeCell ref="K2:L2"/>
    <x:mergeCell ref="M2:M3"/>
    <x:mergeCell ref="N2:N3"/>
    <x:mergeCell ref="O2:O3"/>
    <x:mergeCell ref="P2:P3"/>
    <x:mergeCell ref="Q2:Q3"/>
    <x:mergeCell ref="R2:R3"/>
    <x:mergeCell ref="S2:S3"/>
    <x:mergeCell ref="T2:T3"/>
    <x:mergeCell ref="U2:U3"/>
    <x:mergeCell ref="V2:V3"/>
    <x:mergeCell ref="W2:W3"/>
    <x:mergeCell ref="X2:X3"/>
    <x:mergeCell ref="Y2:Y3"/>
    <x:mergeCell ref="Z2:Z3"/>
    <x:mergeCell ref="AA2:AA3"/>
    <x:mergeCell ref="AB2:AB3"/>
    <x:mergeCell ref="AC2:AC3"/>
    <x:mergeCell ref="AD2:AD3"/>
    <x:mergeCell ref="AE2:AE3"/>
    <x:mergeCell ref="AF2:AF3"/>
    <x:mergeCell ref="AG2:AG3"/>
    <x:mergeCell ref="AH2:AH3"/>
    <x:mergeCell ref="AI2:AI3"/>
    <x:mergeCell ref="AJ2:AJ3"/>
    <x:mergeCell ref="AK2:AK3"/>
    <x:mergeCell ref="AL2:AL3"/>
    <x:mergeCell ref="AM2:AM3"/>
    <x:mergeCell ref="AN2:AN3"/>
    <x:mergeCell ref="AO2:AO3"/>
    <x:mergeCell ref="AP2:AP3"/>
    <x:mergeCell ref="AQ2:AQ3"/>
    <x:mergeCell ref="AR2:AR3"/>
    <x:mergeCell ref="AS2:AS3"/>
    <x:mergeCell ref="AT2:AT3"/>
    <x:mergeCell ref="AU2:AU3"/>
    <x:mergeCell ref="AV2:AV3"/>
  </x:mergeCells>
  <x:pageMargins left="0.78694444894790649414" right="0" top="0.39347222447395324707" bottom="0.39347222447395324707" header="0" footer="0"/>
  <x:pageSetup paperSize="9" scale="61" firstPageNumber="1" fitToWidth="1" fitToHeight="0" orientation="landscape" usePrinterDefaults="1" blackAndWhite="0" draft="0" useFirstPageNumber="0" horizontalDpi="600" verticalDpi="600" copies="1"/>
  <x:rowBreaks count="6" manualBreakCount="6">
    <x:brk id="29" min="0" max="1048575" man="1" pt="0"/>
    <x:brk id="55" min="0" max="1048575" man="1" pt="0"/>
    <x:brk id="81" min="0" max="1048575" man="1" pt="0"/>
    <x:brk id="107" min="0" max="1048575" man="1" pt="0"/>
    <x:brk id="133" min="0" max="1048575" man="1" pt="0"/>
    <x:brk id="159" min="0" max="1048575" man="1" pt="0"/>
  </x:row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M43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>
    <x:row r="1" spans="1:1">
      <x:c r="A1" t="s">
        <x:v>55</x:v>
      </x:c>
    </x:row>
    <x:row r="2" spans="1:3">
      <x:c r="A2" s="1" t="s">
        <x:v>148</x:v>
      </x:c>
      <x:c r="B2" t="s">
        <x:v>172</x:v>
      </x:c>
      <x:c r="C2" s="1" t="s">
        <x:v>179</x:v>
      </x:c>
    </x:row>
    <x:row r="3" spans="1:2">
      <x:c r="A3" s="1" t="s">
        <x:v>147</x:v>
      </x:c>
      <x:c r="B3" t="s">
        <x:v>226</x:v>
      </x:c>
    </x:row>
    <x:row r="4" spans="1:2">
      <x:c r="A4" s="1" t="s">
        <x:v>151</x:v>
      </x:c>
      <x:c r="B4">
        <x:v>5</x:v>
      </x:c>
    </x:row>
    <x:row r="5" spans="1:2">
      <x:c r="A5" s="1" t="s">
        <x:v>146</x:v>
      </x:c>
      <x:c r="B5">
        <x:v>5</x:v>
      </x:c>
    </x:row>
    <x:row r="6" spans="1:2">
      <x:c r="A6" s="1" t="s">
        <x:v>152</x:v>
      </x:c>
      <x:c r="B6" t="s">
        <x:v>53</x:v>
      </x:c>
    </x:row>
    <x:row r="7" spans="1:3">
      <x:c r="A7" s="1" t="s">
        <x:v>291</x:v>
      </x:c>
      <x:c r="B7" t="s">
        <x:v>210</x:v>
      </x:c>
      <x:c r="C7" t="s">
        <x:v>165</x:v>
      </x:c>
    </x:row>
    <x:row r="8" spans="1:3">
      <x:c r="A8" s="1" t="s">
        <x:v>283</x:v>
      </x:c>
      <x:c r="B8" t="s">
        <x:v>210</x:v>
      </x:c>
      <x:c r="C8">
        <x:v>2</x:v>
      </x:c>
    </x:row>
    <x:row r="9" spans="1:7">
      <x:c r="A9" s="1" t="s">
        <x:v>223</x:v>
      </x:c>
      <x:c r="B9" t="s">
        <x:v>27</x:v>
      </x:c>
      <x:c r="C9" t="s">
        <x:v>121</x:v>
      </x:c>
      <x:c r="D9" t="s">
        <x:v>118</x:v>
      </x:c>
      <x:c r="E9" t="s">
        <x:v>119</x:v>
      </x:c>
      <x:c r="F9" t="s">
        <x:v>28</x:v>
      </x:c>
      <x:c r="G9" t="s">
        <x:v>154</x:v>
      </x:c>
    </x:row>
    <x:row r="10" spans="1:4">
      <x:c r="A10" s="1" t="s">
        <x:v>215</x:v>
      </x:c>
      <x:c r="B10">
        <x:v>1433</x:v>
      </x:c>
      <x:c r="C10">
        <x:v>0</x:v>
      </x:c>
      <x:c r="D10">
        <x:v>0</x:v>
      </x:c>
    </x:row>
    <x:row r="11" spans="1:3">
      <x:c r="A11" s="1" t="s">
        <x:v>158</x:v>
      </x:c>
      <x:c r="B11" t="s">
        <x:v>225</x:v>
      </x:c>
      <x:c r="C11">
        <x:v>4</x:v>
      </x:c>
    </x:row>
    <x:row r="12" spans="1:3">
      <x:c r="A12" s="1" t="s">
        <x:v>261</x:v>
      </x:c>
      <x:c r="B12" t="s">
        <x:v>225</x:v>
      </x:c>
      <x:c r="C12">
        <x:v>4</x:v>
      </x:c>
    </x:row>
    <x:row r="13" spans="1:3">
      <x:c r="A13" s="1" t="s">
        <x:v>277</x:v>
      </x:c>
      <x:c r="B13" t="s">
        <x:v>225</x:v>
      </x:c>
      <x:c r="C13">
        <x:v>3</x:v>
      </x:c>
    </x:row>
    <x:row r="14" spans="1:3">
      <x:c r="A14" s="1" t="s">
        <x:v>149</x:v>
      </x:c>
      <x:c r="B14" t="s">
        <x:v>225</x:v>
      </x:c>
      <x:c r="C14">
        <x:v>5</x:v>
      </x:c>
    </x:row>
    <x:row r="15" spans="1:6">
      <x:c r="A15" s="1" t="s">
        <x:v>257</x:v>
      </x:c>
      <x:c r="B15" t="s">
        <x:v>172</x:v>
      </x:c>
      <x:c r="C15" t="s">
        <x:v>35</x:v>
      </x:c>
      <x:c r="D15" t="s">
        <x:v>35</x:v>
      </x:c>
      <x:c r="E15" t="s">
        <x:v>35</x:v>
      </x:c>
      <x:c r="F15">
        <x:v>1</x:v>
      </x:c>
    </x:row>
    <x:row r="16" spans="1:3">
      <x:c r="A16" s="1" t="s">
        <x:v>286</x:v>
      </x:c>
      <x:c r="B16">
        <x:v>1.1100000000000001</x:v>
      </x:c>
      <x:c r="C16">
        <x:v>1.1200000000000001</x:v>
      </x:c>
    </x:row>
    <x:row r="17" spans="1:13">
      <x:c r="A17" s="1" t="s">
        <x:v>256</x:v>
      </x:c>
      <x:c r="B17">
        <x:v>1</x:v>
      </x:c>
      <x:c r="C17">
        <x:v>1.5</x:v>
      </x:c>
      <x:c r="D17">
        <x:v>1.1599999999999999</x:v>
      </x:c>
      <x:c r="E17">
        <x:v>1.6000000000000001</x:v>
      </x:c>
      <x:c r="F17">
        <x:v>1.6000000000000001</x:v>
      </x:c>
      <x:c r="G17">
        <x:v>1.6000000000000001</x:v>
      </x:c>
      <x:c r="H17">
        <x:v>1.9399999999999999</x:v>
      </x:c>
      <x:c r="I17">
        <x:v>1.9399999999999999</x:v>
      </x:c>
      <x:c r="J17">
        <x:v>1.9399999999999999</x:v>
      </x:c>
      <x:c r="K17">
        <x:v>1</x:v>
      </x:c>
      <x:c r="L17">
        <x:v>1</x:v>
      </x:c>
      <x:c r="M17">
        <x:v>1</x:v>
      </x:c>
    </x:row>
    <x:row r="18" spans="1:3">
      <x:c r="A18" s="1" t="s">
        <x:v>285</x:v>
      </x:c>
      <x:c r="B18">
        <x:v>1.25</x:v>
      </x:c>
      <x:c r="C18">
        <x:v>1.071</x:v>
      </x:c>
    </x:row>
    <x:row r="19" spans="1:1">
      <x:c r="A19" s="1" t="s">
        <x:v>293</x:v>
      </x:c>
    </x:row>
    <x:row r="20" spans="1:3">
      <x:c r="A20" s="1" t="s">
        <x:v>260</x:v>
      </x:c>
      <x:c r="B20" s="1" t="s">
        <x:v>210</x:v>
      </x:c>
      <x:c r="C20">
        <x:v>1</x:v>
      </x:c>
    </x:row>
    <x:row r="21" spans="1:3">
      <x:c r="A21" t="s">
        <x:v>209</x:v>
      </x:c>
      <x:c r="B21" t="s">
        <x:v>159</x:v>
      </x:c>
      <x:c r="C21" t="s">
        <x:v>155</x:v>
      </x:c>
    </x:row>
    <x:row r="22" spans="1:3">
      <x:c r="A22">
        <x:v>1</x:v>
      </x:c>
      <x:c r="B22" s="1" t="s">
        <x:v>16</x:v>
      </x:c>
      <x:c r="C22" s="1" t="s">
        <x:v>184</x:v>
      </x:c>
    </x:row>
    <x:row r="23" spans="1:3">
      <x:c r="A23">
        <x:v>2</x:v>
      </x:c>
      <x:c r="B23" s="1" t="s">
        <x:v>51</x:v>
      </x:c>
      <x:c r="C23" s="1" t="s">
        <x:v>230</x:v>
      </x:c>
    </x:row>
    <x:row r="24" spans="1:3">
      <x:c r="A24">
        <x:v>3</x:v>
      </x:c>
      <x:c r="B24" s="1" t="s">
        <x:v>41</x:v>
      </x:c>
      <x:c r="C24" s="1" t="s">
        <x:v>201</x:v>
      </x:c>
    </x:row>
    <x:row r="25" spans="1:3">
      <x:c r="A25">
        <x:v>4</x:v>
      </x:c>
      <x:c r="B25" s="1" t="s">
        <x:v>33</x:v>
      </x:c>
      <x:c r="C25" s="1" t="s">
        <x:v>206</x:v>
      </x:c>
    </x:row>
    <x:row r="26" spans="1:3">
      <x:c r="A26">
        <x:v>5</x:v>
      </x:c>
      <x:c r="B26" s="1" t="s">
        <x:v>289</x:v>
      </x:c>
      <x:c r="C26" s="1" t="s">
        <x:v>197</x:v>
      </x:c>
    </x:row>
    <x:row r="27" spans="1:3">
      <x:c r="A27">
        <x:v>6</x:v>
      </x:c>
      <x:c r="B27" s="1" t="s">
        <x:v>288</x:v>
      </x:c>
      <x:c r="C27" s="1" t="s">
        <x:v>167</x:v>
      </x:c>
    </x:row>
    <x:row r="28" spans="1:3">
      <x:c r="A28">
        <x:v>7</x:v>
      </x:c>
      <x:c r="B28" s="1" t="s">
        <x:v>270</x:v>
      </x:c>
      <x:c r="C28" s="1" t="s">
        <x:v>167</x:v>
      </x:c>
    </x:row>
    <x:row r="29" spans="1:3">
      <x:c r="A29">
        <x:v>8</x:v>
      </x:c>
      <x:c r="B29" s="1" t="s">
        <x:v>275</x:v>
      </x:c>
      <x:c r="C29" s="1" t="s">
        <x:v>202</x:v>
      </x:c>
    </x:row>
    <x:row r="30" spans="1:3">
      <x:c r="A30">
        <x:v>9</x:v>
      </x:c>
      <x:c r="B30" s="1" t="s">
        <x:v>279</x:v>
      </x:c>
      <x:c r="C30" s="1" t="s">
        <x:v>213</x:v>
      </x:c>
    </x:row>
    <x:row r="31" spans="1:3">
      <x:c r="A31" t="s">
        <x:v>172</x:v>
      </x:c>
      <x:c r="B31" s="1" t="s">
        <x:v>16</x:v>
      </x:c>
      <x:c r="C31" s="1" t="s">
        <x:v>214</x:v>
      </x:c>
    </x:row>
    <x:row r="32" spans="1:3">
      <x:c r="A32" t="s">
        <x:v>177</x:v>
      </x:c>
      <x:c r="B32" s="1" t="s">
        <x:v>281</x:v>
      </x:c>
      <x:c r="C32" s="1" t="s">
        <x:v>221</x:v>
      </x:c>
    </x:row>
    <x:row r="33" spans="1:3">
      <x:c r="A33" t="s">
        <x:v>210</x:v>
      </x:c>
      <x:c r="B33" s="1" t="s">
        <x:v>258</x:v>
      </x:c>
      <x:c r="C33" s="1" t="s">
        <x:v>229</x:v>
      </x:c>
    </x:row>
    <x:row r="34" spans="1:3">
      <x:c r="A34" t="s">
        <x:v>192</x:v>
      </x:c>
      <x:c r="B34" s="1" t="s">
        <x:v>259</x:v>
      </x:c>
      <x:c r="C34" s="1" t="s">
        <x:v>228</x:v>
      </x:c>
    </x:row>
    <x:row r="35" spans="1:3">
      <x:c r="A35" t="s">
        <x:v>217</x:v>
      </x:c>
      <x:c r="B35" s="1" t="s">
        <x:v>92</x:v>
      </x:c>
      <x:c r="C35" s="1" t="s">
        <x:v>220</x:v>
      </x:c>
    </x:row>
    <x:row r="36" spans="1:3">
      <x:c r="A36" t="s">
        <x:v>175</x:v>
      </x:c>
      <x:c r="B36" s="1" t="s">
        <x:v>38</x:v>
      </x:c>
      <x:c r="C36" s="1" t="s">
        <x:v>167</x:v>
      </x:c>
    </x:row>
    <x:row r="37" spans="1:3">
      <x:c r="A37" t="s">
        <x:v>200</x:v>
      </x:c>
      <x:c r="B37" s="1" t="s">
        <x:v>93</x:v>
      </x:c>
      <x:c r="C37" s="1" t="s">
        <x:v>167</x:v>
      </x:c>
    </x:row>
    <x:row r="38" spans="1:3">
      <x:c r="A38" t="s">
        <x:v>195</x:v>
      </x:c>
      <x:c r="B38" s="1" t="s">
        <x:v>42</x:v>
      </x:c>
      <x:c r="C38" s="1" t="s">
        <x:v>203</x:v>
      </x:c>
    </x:row>
    <x:row r="39" spans="1:3">
      <x:c r="A39" t="s">
        <x:v>231</x:v>
      </x:c>
      <x:c r="B39" s="1" t="s">
        <x:v>97</x:v>
      </x:c>
      <x:c r="C39" s="1" t="s">
        <x:v>227</x:v>
      </x:c>
    </x:row>
    <x:row r="40" spans="1:3">
      <x:c r="A40" t="s">
        <x:v>219</x:v>
      </x:c>
      <x:c r="B40" s="1" t="s">
        <x:v>145</x:v>
      </x:c>
      <x:c r="C40" s="1" t="s">
        <x:v>167</x:v>
      </x:c>
    </x:row>
    <x:row r="43" spans="1:2">
      <x:c r="A43" t="s">
        <x:v>150</x:v>
      </x:c>
      <x:c r="B43">
        <x:v>1234</x:v>
      </x:c>
    </x:row>
  </x:sheetData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4" baseType="lpstr">
      <vt:lpstr>원가계산서</vt:lpstr>
      <vt:lpstr>공종별집계표</vt:lpstr>
      <vt:lpstr>공종별내역서</vt:lpstr>
      <vt:lpstr xml:space="preserve"> 공사설정 </vt:lpstr>
    </vt:vector>
  </ep:TitlesOfParts>
  <ep:TotalTime>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류재민</dc:creator>
  <cp:lastModifiedBy>user</cp:lastModifiedBy>
  <cp:revision>6</cp:revision>
  <dcterms:created xsi:type="dcterms:W3CDTF">2026-10-19T08:15:57.000</dcterms:created>
  <dcterms:modified xsi:type="dcterms:W3CDTF">2026-10-20T07:20:39.681</dcterms:modified>
  <cp:version>1200.0100.01</cp:version>
</cp:coreProperties>
</file>